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7C8C5B83-3D29-4FD8-BB7B-E76622AB910A}" xr6:coauthVersionLast="47" xr6:coauthVersionMax="47" xr10:uidLastSave="{00000000-0000-0000-0000-000000000000}"/>
  <bookViews>
    <workbookView xWindow="-120" yWindow="-120" windowWidth="29040" windowHeight="15720" xr2:uid="{00000000-000D-0000-FFFF-FFFF00000000}"/>
  </bookViews>
  <sheets>
    <sheet name="INDEX" sheetId="14" r:id="rId1"/>
    <sheet name="様式A" sheetId="6" r:id="rId2"/>
    <sheet name="様式B（推計あり）" sheetId="9" r:id="rId3"/>
    <sheet name="様式C（初年度売上なし）" sheetId="23" r:id="rId4"/>
    <sheet name="様式D（初年度売上なし・推計）" sheetId="20" r:id="rId5"/>
  </sheets>
  <definedNames>
    <definedName name="_xlnm.Print_Area" localSheetId="1">様式A!$A$1:$Z$23</definedName>
    <definedName name="_xlnm.Print_Area" localSheetId="2">'様式B（推計あり）'!$A$1:$Z$35</definedName>
    <definedName name="_xlnm.Print_Area" localSheetId="3">'様式C（初年度売上なし）'!$A$1:$AB$31</definedName>
    <definedName name="_xlnm.Print_Area" localSheetId="4">'様式D（初年度売上なし・推計）'!$A$1:$AB$37</definedName>
    <definedName name="_xlnm.Print_Area">#REF!</definedName>
    <definedName name="Print_area1" localSheetId="3">#REF!</definedName>
    <definedName name="Print_area1" localSheetId="4">#REF!</definedName>
    <definedName name="Print_area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9" l="1"/>
  <c r="S16" i="9" l="1"/>
  <c r="G17" i="23" l="1"/>
  <c r="U18" i="20"/>
  <c r="M25" i="20"/>
  <c r="O25" i="20"/>
  <c r="E28" i="20"/>
  <c r="I27" i="20"/>
  <c r="O23" i="9"/>
  <c r="M23" i="9"/>
  <c r="G15" i="6"/>
  <c r="M15" i="6" s="1"/>
  <c r="O15" i="6" s="1"/>
  <c r="E27" i="20" l="1"/>
  <c r="E25" i="9"/>
  <c r="P28" i="20"/>
  <c r="G28" i="20"/>
  <c r="Z33" i="20"/>
  <c r="Z32" i="20"/>
  <c r="Z31" i="20"/>
  <c r="Z30" i="20"/>
  <c r="Z34" i="20" l="1"/>
  <c r="I28" i="20" s="1"/>
  <c r="M28" i="20" s="1"/>
  <c r="U17" i="20" s="1"/>
  <c r="I8" i="23"/>
  <c r="G10" i="23"/>
  <c r="I10" i="23" s="1"/>
  <c r="F13" i="23"/>
  <c r="U13" i="23" s="1"/>
  <c r="I13" i="23"/>
  <c r="M13" i="23"/>
  <c r="S13" i="23"/>
  <c r="G18" i="23"/>
  <c r="F20" i="23"/>
  <c r="U20" i="23" s="1"/>
  <c r="Y13" i="23" s="1"/>
  <c r="I20" i="23"/>
  <c r="M20" i="23"/>
  <c r="I18" i="23" l="1"/>
  <c r="M18" i="23"/>
  <c r="O18" i="23" s="1"/>
  <c r="I17" i="23"/>
  <c r="M17" i="23"/>
  <c r="O17" i="23" s="1"/>
  <c r="M13" i="20" l="1"/>
  <c r="I13" i="20"/>
  <c r="S13" i="20"/>
  <c r="M20" i="20"/>
  <c r="I20" i="20"/>
  <c r="F20" i="20"/>
  <c r="G18" i="20"/>
  <c r="G17" i="20"/>
  <c r="M17" i="20" s="1"/>
  <c r="F13" i="20"/>
  <c r="G10" i="20"/>
  <c r="I10" i="20" s="1"/>
  <c r="I8" i="20"/>
  <c r="O17" i="20" l="1"/>
  <c r="M27" i="20" s="1"/>
  <c r="M18" i="20"/>
  <c r="O18" i="20" s="1"/>
  <c r="U20" i="20"/>
  <c r="Y13" i="20" s="1"/>
  <c r="U13" i="20"/>
  <c r="I17" i="20"/>
  <c r="I18" i="20"/>
  <c r="E24" i="20" l="1"/>
  <c r="G26" i="9"/>
  <c r="E26" i="9"/>
  <c r="O26" i="9"/>
  <c r="F24" i="20" l="1"/>
  <c r="E25" i="20"/>
  <c r="G15" i="9"/>
  <c r="M15" i="9" l="1"/>
  <c r="I8" i="9"/>
  <c r="L25" i="9" l="1"/>
  <c r="O15" i="9"/>
  <c r="E22" i="9"/>
  <c r="I8" i="6"/>
  <c r="W29" i="9" l="1"/>
  <c r="W30" i="9"/>
  <c r="W31" i="9"/>
  <c r="W28" i="9"/>
  <c r="W32" i="9" l="1"/>
  <c r="M18" i="9"/>
  <c r="I18" i="9"/>
  <c r="G16" i="9"/>
  <c r="M16" i="9" s="1"/>
  <c r="M11" i="9"/>
  <c r="I11" i="9"/>
  <c r="F11" i="9"/>
  <c r="G9" i="9"/>
  <c r="I9" i="9" s="1"/>
  <c r="I26" i="9" l="1"/>
  <c r="L26" i="9" s="1"/>
  <c r="S15" i="9" s="1"/>
  <c r="F18" i="9" s="1"/>
  <c r="S18" i="9" s="1"/>
  <c r="W11" i="9" s="1"/>
  <c r="I15" i="9"/>
  <c r="O16" i="9"/>
  <c r="I16" i="9"/>
  <c r="S11" i="9"/>
  <c r="M18" i="6" l="1"/>
  <c r="I18" i="6"/>
  <c r="F18" i="6"/>
  <c r="G16" i="6"/>
  <c r="I15" i="6"/>
  <c r="M11" i="6"/>
  <c r="I11" i="6"/>
  <c r="F11" i="6"/>
  <c r="G9" i="6"/>
  <c r="I9" i="6" s="1"/>
  <c r="M16" i="6" l="1"/>
  <c r="O16" i="6" s="1"/>
  <c r="F22" i="9"/>
  <c r="E23" i="9"/>
  <c r="I16" i="6"/>
  <c r="S18" i="6"/>
  <c r="W11" i="6" s="1"/>
  <c r="S11" i="6"/>
</calcChain>
</file>

<file path=xl/sharedStrings.xml><?xml version="1.0" encoding="utf-8"?>
<sst xmlns="http://schemas.openxmlformats.org/spreadsheetml/2006/main" count="377" uniqueCount="98">
  <si>
    <t>地域未来投資促進法第２５条に基づく確認申請書　売上高及び市場の規模の伸び率算定シート</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ウリアゲ</t>
    </rPh>
    <rPh sb="25" eb="26">
      <t>ダカ</t>
    </rPh>
    <rPh sb="26" eb="27">
      <t>オヨ</t>
    </rPh>
    <rPh sb="28" eb="30">
      <t>シジョウ</t>
    </rPh>
    <rPh sb="31" eb="33">
      <t>キボ</t>
    </rPh>
    <rPh sb="34" eb="35">
      <t>ノ</t>
    </rPh>
    <rPh sb="36" eb="37">
      <t>リツ</t>
    </rPh>
    <rPh sb="37" eb="39">
      <t>サンテイ</t>
    </rPh>
    <phoneticPr fontId="5"/>
  </si>
  <si>
    <t>　売上高の見込み、使用する市場規模のデータ等の状況により、以下の様式を選択しご利用ください。</t>
    <rPh sb="1" eb="3">
      <t>ウリアゲ</t>
    </rPh>
    <rPh sb="3" eb="4">
      <t>ダカ</t>
    </rPh>
    <rPh sb="5" eb="7">
      <t>ミコ</t>
    </rPh>
    <rPh sb="9" eb="11">
      <t>シヨウ</t>
    </rPh>
    <rPh sb="13" eb="15">
      <t>シジョウ</t>
    </rPh>
    <rPh sb="15" eb="17">
      <t>キボ</t>
    </rPh>
    <rPh sb="21" eb="22">
      <t>トウ</t>
    </rPh>
    <rPh sb="23" eb="25">
      <t>ジョウキョウ</t>
    </rPh>
    <rPh sb="29" eb="31">
      <t>イカ</t>
    </rPh>
    <rPh sb="32" eb="34">
      <t>ヨウシキ</t>
    </rPh>
    <rPh sb="35" eb="37">
      <t>センタク</t>
    </rPh>
    <rPh sb="39" eb="41">
      <t>リヨウ</t>
    </rPh>
    <phoneticPr fontId="5"/>
  </si>
  <si>
    <t>計画承認日を含む
事業年度の売上高</t>
    <rPh sb="0" eb="2">
      <t>ケイカク</t>
    </rPh>
    <rPh sb="2" eb="4">
      <t>ショウニン</t>
    </rPh>
    <rPh sb="4" eb="5">
      <t>ビ</t>
    </rPh>
    <rPh sb="6" eb="7">
      <t>フク</t>
    </rPh>
    <rPh sb="9" eb="11">
      <t>ジギョウ</t>
    </rPh>
    <rPh sb="11" eb="13">
      <t>ネンド</t>
    </rPh>
    <rPh sb="14" eb="16">
      <t>ウリアゲ</t>
    </rPh>
    <rPh sb="16" eb="17">
      <t>ダカ</t>
    </rPh>
    <phoneticPr fontId="5"/>
  </si>
  <si>
    <t>市場規模データ</t>
    <rPh sb="0" eb="2">
      <t>シジョウ</t>
    </rPh>
    <rPh sb="2" eb="4">
      <t>キボ</t>
    </rPh>
    <phoneticPr fontId="5"/>
  </si>
  <si>
    <t>様式A</t>
  </si>
  <si>
    <t>初年度から売上がある</t>
    <rPh sb="0" eb="3">
      <t>ショネンド</t>
    </rPh>
    <rPh sb="5" eb="7">
      <t>ウリアゲ</t>
    </rPh>
    <phoneticPr fontId="5"/>
  </si>
  <si>
    <t>計画承認日の1年前、6年前の日を含む事業年度の市場規模データがある場合。</t>
    <rPh sb="11" eb="13">
      <t>ネンマエ</t>
    </rPh>
    <rPh sb="33" eb="35">
      <t>バアイ</t>
    </rPh>
    <phoneticPr fontId="5"/>
  </si>
  <si>
    <t>様式B</t>
    <phoneticPr fontId="5"/>
  </si>
  <si>
    <t>（推計あり）</t>
    <rPh sb="1" eb="3">
      <t>スイケイ</t>
    </rPh>
    <phoneticPr fontId="5"/>
  </si>
  <si>
    <t>計画承認日の1年前、６年前の日を含む事業年度、いずれかの市場規模データがなく推計をする場合。
（毎年ある市場規模データで推計する場合）</t>
    <phoneticPr fontId="5"/>
  </si>
  <si>
    <t>様式C</t>
    <phoneticPr fontId="5"/>
  </si>
  <si>
    <t>（初年度売上なし）</t>
    <rPh sb="1" eb="4">
      <t>ショネンド</t>
    </rPh>
    <rPh sb="4" eb="6">
      <t>ウリアゲ</t>
    </rPh>
    <phoneticPr fontId="5"/>
  </si>
  <si>
    <t>初年度の売上がない</t>
    <rPh sb="0" eb="3">
      <t>ショネンド</t>
    </rPh>
    <rPh sb="4" eb="6">
      <t>ウリアゲ</t>
    </rPh>
    <phoneticPr fontId="5"/>
  </si>
  <si>
    <t>計画承認日の1年前、6年前の日を含む事業年度の市場規模データがある場合。</t>
    <phoneticPr fontId="5"/>
  </si>
  <si>
    <t>様式D</t>
    <phoneticPr fontId="5"/>
  </si>
  <si>
    <t>（初年度売上なし・推計）</t>
    <rPh sb="1" eb="4">
      <t>ショネンド</t>
    </rPh>
    <rPh sb="4" eb="6">
      <t>ウリアゲ</t>
    </rPh>
    <rPh sb="9" eb="11">
      <t>スイケイ</t>
    </rPh>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</si>
  <si>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35">
      <t>ショウニンチイキケイザイケンインジギョウ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</si>
  <si>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※黄色のセルのみ入力可能です。</t>
    <rPh sb="1" eb="3">
      <t>キイロ</t>
    </rPh>
    <rPh sb="8" eb="10">
      <t>ニュウリョク</t>
    </rPh>
    <rPh sb="10" eb="12">
      <t>カノウ</t>
    </rPh>
    <phoneticPr fontId="5"/>
  </si>
  <si>
    <t>事業者名</t>
    <rPh sb="0" eb="3">
      <t>ジギョウシャ</t>
    </rPh>
    <rPh sb="3" eb="4">
      <t>メイ</t>
    </rPh>
    <phoneticPr fontId="5"/>
  </si>
  <si>
    <t>〇〇株式会社</t>
    <rPh sb="2" eb="6">
      <t>カブシキガイシャ</t>
    </rPh>
    <phoneticPr fontId="5"/>
  </si>
  <si>
    <t>「７　承認地域経済牽引事業に係る商品又は役務の売上高」</t>
    <rPh sb="3" eb="5">
      <t>ショウニン</t>
    </rPh>
    <rPh sb="5" eb="7">
      <t>チイキ</t>
    </rPh>
    <rPh sb="7" eb="9">
      <t>ケイザイ</t>
    </rPh>
    <rPh sb="9" eb="11">
      <t>ケンイン</t>
    </rPh>
    <rPh sb="11" eb="13">
      <t>ジギョウ</t>
    </rPh>
    <rPh sb="14" eb="15">
      <t>カカ</t>
    </rPh>
    <rPh sb="16" eb="18">
      <t>ショウヒン</t>
    </rPh>
    <rPh sb="18" eb="19">
      <t>マタ</t>
    </rPh>
    <rPh sb="20" eb="22">
      <t>エキム</t>
    </rPh>
    <rPh sb="23" eb="25">
      <t>ウリアゲ</t>
    </rPh>
    <rPh sb="25" eb="26">
      <t>ダカ</t>
    </rPh>
    <phoneticPr fontId="5"/>
  </si>
  <si>
    <t>　①　計画承認日から５年後までの期間を含む事業年度において見込まれる当該商品又は役務の売上高伸び率（％）</t>
    <rPh sb="3" eb="5">
      <t>ケイカク</t>
    </rPh>
    <rPh sb="5" eb="7">
      <t>ショウニン</t>
    </rPh>
    <rPh sb="7" eb="8">
      <t>ビ</t>
    </rPh>
    <rPh sb="11" eb="13">
      <t>ネンゴ</t>
    </rPh>
    <rPh sb="16" eb="18">
      <t>キカン</t>
    </rPh>
    <rPh sb="19" eb="20">
      <t>フク</t>
    </rPh>
    <rPh sb="21" eb="23">
      <t>ジギョウ</t>
    </rPh>
    <rPh sb="23" eb="25">
      <t>ネンド</t>
    </rPh>
    <rPh sb="29" eb="31">
      <t>ミコ</t>
    </rPh>
    <rPh sb="34" eb="36">
      <t>トウガイ</t>
    </rPh>
    <rPh sb="36" eb="38">
      <t>ショウヒン</t>
    </rPh>
    <rPh sb="38" eb="39">
      <t>マタ</t>
    </rPh>
    <rPh sb="40" eb="42">
      <t>エキム</t>
    </rPh>
    <rPh sb="43" eb="45">
      <t>ウリアゲ</t>
    </rPh>
    <rPh sb="45" eb="46">
      <t>ダカ</t>
    </rPh>
    <rPh sb="46" eb="47">
      <t>ノ</t>
    </rPh>
    <rPh sb="48" eb="49">
      <t>リツ</t>
    </rPh>
    <phoneticPr fontId="5"/>
  </si>
  <si>
    <t>計画承認日</t>
    <rPh sb="0" eb="2">
      <t>ケイカク</t>
    </rPh>
    <rPh sb="2" eb="4">
      <t>ショウニン</t>
    </rPh>
    <rPh sb="4" eb="5">
      <t>ビ</t>
    </rPh>
    <phoneticPr fontId="5"/>
  </si>
  <si>
    <t>→</t>
    <phoneticPr fontId="5"/>
  </si>
  <si>
    <t>決算期</t>
    <rPh sb="0" eb="2">
      <t>ケッサン</t>
    </rPh>
    <rPh sb="2" eb="3">
      <t>キ</t>
    </rPh>
    <phoneticPr fontId="5"/>
  </si>
  <si>
    <t>月期</t>
    <rPh sb="0" eb="2">
      <t>ガツキ</t>
    </rPh>
    <phoneticPr fontId="5"/>
  </si>
  <si>
    <t>売上高見込み</t>
  </si>
  <si>
    <t>千円</t>
    <rPh sb="0" eb="2">
      <t>センエン</t>
    </rPh>
    <phoneticPr fontId="5"/>
  </si>
  <si>
    <t>b</t>
    <phoneticPr fontId="5"/>
  </si>
  <si>
    <t>計画承認日から５年後</t>
    <rPh sb="0" eb="2">
      <t>ケイカク</t>
    </rPh>
    <rPh sb="2" eb="4">
      <t>ショウニン</t>
    </rPh>
    <rPh sb="4" eb="5">
      <t>ビ</t>
    </rPh>
    <rPh sb="8" eb="10">
      <t>ネンゴ</t>
    </rPh>
    <phoneticPr fontId="5"/>
  </si>
  <si>
    <t>売上高見込み</t>
    <rPh sb="0" eb="2">
      <t>ウリアゲ</t>
    </rPh>
    <rPh sb="2" eb="3">
      <t>ダカ</t>
    </rPh>
    <rPh sb="3" eb="5">
      <t>ミコ</t>
    </rPh>
    <phoneticPr fontId="5"/>
  </si>
  <si>
    <t>a</t>
    <phoneticPr fontId="5"/>
  </si>
  <si>
    <t>算式</t>
    <rPh sb="0" eb="2">
      <t>サンシキ</t>
    </rPh>
    <phoneticPr fontId="5"/>
  </si>
  <si>
    <t>（</t>
    <phoneticPr fontId="5"/>
  </si>
  <si>
    <t>－</t>
    <phoneticPr fontId="5"/>
  </si>
  <si>
    <t>）</t>
    <phoneticPr fontId="5"/>
  </si>
  <si>
    <t>／</t>
    <phoneticPr fontId="5"/>
  </si>
  <si>
    <t>×</t>
    <phoneticPr fontId="5"/>
  </si>
  <si>
    <t>＝</t>
    <phoneticPr fontId="5"/>
  </si>
  <si>
    <t>％</t>
    <phoneticPr fontId="5"/>
  </si>
  <si>
    <t>≧</t>
    <phoneticPr fontId="5"/>
  </si>
  <si>
    <t>ｂ</t>
    <phoneticPr fontId="5"/>
  </si>
  <si>
    <t>伸び率</t>
    <phoneticPr fontId="5"/>
  </si>
  <si>
    <t>　基準値</t>
    <rPh sb="1" eb="4">
      <t>キジュンチ</t>
    </rPh>
    <phoneticPr fontId="5"/>
  </si>
  <si>
    <t>　②　過去５事業年度の当該商品又は役務に係る市場の規模の伸び率（％）</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</si>
  <si>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計画承認日の１年前</t>
    <rPh sb="0" eb="2">
      <t>ケイカク</t>
    </rPh>
    <rPh sb="2" eb="4">
      <t>ショウニン</t>
    </rPh>
    <rPh sb="4" eb="5">
      <t>ビ</t>
    </rPh>
    <rPh sb="7" eb="9">
      <t>ネンマエ</t>
    </rPh>
    <phoneticPr fontId="5"/>
  </si>
  <si>
    <t>対象年度</t>
    <rPh sb="0" eb="2">
      <t>タイショウ</t>
    </rPh>
    <rPh sb="2" eb="3">
      <t>ネン</t>
    </rPh>
    <rPh sb="3" eb="4">
      <t>ド</t>
    </rPh>
    <phoneticPr fontId="5"/>
  </si>
  <si>
    <t>市場規模</t>
    <rPh sb="0" eb="2">
      <t>シジョウ</t>
    </rPh>
    <rPh sb="2" eb="4">
      <t>キボ</t>
    </rPh>
    <phoneticPr fontId="5"/>
  </si>
  <si>
    <t>億円</t>
    <rPh sb="0" eb="2">
      <t>オクエン</t>
    </rPh>
    <phoneticPr fontId="5"/>
  </si>
  <si>
    <t>c</t>
    <phoneticPr fontId="5"/>
  </si>
  <si>
    <t>　＋5%</t>
    <phoneticPr fontId="5"/>
  </si>
  <si>
    <t>計画承認日の６年前</t>
    <rPh sb="0" eb="2">
      <t>ケイカク</t>
    </rPh>
    <rPh sb="2" eb="4">
      <t>ショウニン</t>
    </rPh>
    <rPh sb="4" eb="5">
      <t>ビ</t>
    </rPh>
    <rPh sb="7" eb="9">
      <t>ネンマエ</t>
    </rPh>
    <phoneticPr fontId="5"/>
  </si>
  <si>
    <t>d</t>
    <phoneticPr fontId="5"/>
  </si>
  <si>
    <t>伸び率</t>
    <rPh sb="0" eb="1">
      <t>ノ</t>
    </rPh>
    <rPh sb="2" eb="3">
      <t>リツ</t>
    </rPh>
    <phoneticPr fontId="5"/>
  </si>
  <si>
    <t>○○製造業　製造品出荷額等</t>
    <phoneticPr fontId="5"/>
  </si>
  <si>
    <t>←</t>
    <phoneticPr fontId="5"/>
  </si>
  <si>
    <t>出典</t>
    <rPh sb="0" eb="2">
      <t>シュッテン</t>
    </rPh>
    <phoneticPr fontId="5"/>
  </si>
  <si>
    <t>〇〇調査</t>
    <phoneticPr fontId="5"/>
  </si>
  <si>
    <t>地域未来投資促進法第25条に基づく確認申請書「７　承認地域経済牽引事業に係る商品又は役務の売上高」 算定根拠</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5" eb="27">
      <t>ショウニン</t>
    </rPh>
    <rPh sb="27" eb="29">
      <t>チイキ</t>
    </rPh>
    <rPh sb="29" eb="31">
      <t>ケイザイ</t>
    </rPh>
    <rPh sb="31" eb="33">
      <t>ケンイン</t>
    </rPh>
    <rPh sb="33" eb="35">
      <t>ジギョウ</t>
    </rPh>
    <rPh sb="36" eb="37">
      <t>カカ</t>
    </rPh>
    <rPh sb="38" eb="40">
      <t>ショウヒン</t>
    </rPh>
    <rPh sb="40" eb="41">
      <t>マタ</t>
    </rPh>
    <rPh sb="42" eb="44">
      <t>エキム</t>
    </rPh>
    <rPh sb="45" eb="47">
      <t>ウリアゲ</t>
    </rPh>
    <rPh sb="47" eb="48">
      <t>ダカ</t>
    </rPh>
    <rPh sb="50" eb="52">
      <t>サンテイ</t>
    </rPh>
    <rPh sb="52" eb="54">
      <t>コンキョ</t>
    </rPh>
    <phoneticPr fontId="5"/>
  </si>
  <si>
    <t>○○株式会社</t>
    <rPh sb="2" eb="6">
      <t>カブシキガイシャ</t>
    </rPh>
    <phoneticPr fontId="5"/>
  </si>
  <si>
    <t>月期</t>
    <rPh sb="0" eb="1">
      <t>ツキ</t>
    </rPh>
    <rPh sb="1" eb="2">
      <t>キ</t>
    </rPh>
    <phoneticPr fontId="5"/>
  </si>
  <si>
    <t>　②　過去５事業年度の当該商品又は役務に係る市場の規模の伸び率（％）　※1</t>
    <rPh sb="3" eb="5">
      <t>カコ</t>
    </rPh>
    <rPh sb="6" eb="8">
      <t>ジギョウ</t>
    </rPh>
    <rPh sb="8" eb="10">
      <t>ネンド</t>
    </rPh>
    <rPh sb="11" eb="13">
      <t>トウガイ</t>
    </rPh>
    <rPh sb="13" eb="15">
      <t>ショウヒン</t>
    </rPh>
    <rPh sb="15" eb="16">
      <t>マタ</t>
    </rPh>
    <rPh sb="17" eb="19">
      <t>エキム</t>
    </rPh>
    <rPh sb="20" eb="21">
      <t>カカ</t>
    </rPh>
    <rPh sb="22" eb="24">
      <t>シジョウ</t>
    </rPh>
    <rPh sb="25" eb="27">
      <t>キボ</t>
    </rPh>
    <rPh sb="28" eb="29">
      <t>ノ</t>
    </rPh>
    <rPh sb="30" eb="31">
      <t>リツ</t>
    </rPh>
    <phoneticPr fontId="5"/>
  </si>
  <si>
    <t>百万円</t>
    <rPh sb="0" eb="3">
      <t>ヒャクマンエン</t>
    </rPh>
    <phoneticPr fontId="5"/>
  </si>
  <si>
    <t>※1</t>
    <phoneticPr fontId="5"/>
  </si>
  <si>
    <t>の市場規模について</t>
    <phoneticPr fontId="5"/>
  </si>
  <si>
    <t>の市場規模及び過去5年間の1年当たり平均成長率に基づき市場規模を推計</t>
    <rPh sb="1" eb="3">
      <t>シジョウ</t>
    </rPh>
    <rPh sb="3" eb="5">
      <t>キボ</t>
    </rPh>
    <rPh sb="5" eb="6">
      <t>オヨ</t>
    </rPh>
    <phoneticPr fontId="5"/>
  </si>
  <si>
    <t>＜過去5年間の1年当たり平均成長率について＞</t>
    <rPh sb="1" eb="3">
      <t>カコ</t>
    </rPh>
    <rPh sb="4" eb="6">
      <t>ネンカン</t>
    </rPh>
    <rPh sb="8" eb="9">
      <t>ネン</t>
    </rPh>
    <rPh sb="9" eb="10">
      <t>ア</t>
    </rPh>
    <rPh sb="12" eb="14">
      <t>ヘイキン</t>
    </rPh>
    <rPh sb="14" eb="17">
      <t>セイチョウリツ</t>
    </rPh>
    <phoneticPr fontId="5"/>
  </si>
  <si>
    <t>（小数点以下切り上げ）</t>
    <rPh sb="1" eb="4">
      <t>ショウスウテン</t>
    </rPh>
    <rPh sb="4" eb="6">
      <t>イカ</t>
    </rPh>
    <rPh sb="6" eb="7">
      <t>キ</t>
    </rPh>
    <rPh sb="8" eb="9">
      <t>ア</t>
    </rPh>
    <phoneticPr fontId="5"/>
  </si>
  <si>
    <t>成長率(%)</t>
    <rPh sb="0" eb="3">
      <t>セイチョウリツ</t>
    </rPh>
    <phoneticPr fontId="5"/>
  </si>
  <si>
    <t>令和01年</t>
    <rPh sb="0" eb="2">
      <t>レイワ</t>
    </rPh>
    <rPh sb="4" eb="5">
      <t>ネン</t>
    </rPh>
    <phoneticPr fontId="5"/>
  </si>
  <si>
    <t>令和02年</t>
    <rPh sb="0" eb="2">
      <t>レイワ</t>
    </rPh>
    <rPh sb="4" eb="5">
      <t>ネン</t>
    </rPh>
    <phoneticPr fontId="5"/>
  </si>
  <si>
    <t>平均成長率</t>
    <rPh sb="0" eb="2">
      <t>ヘイキン</t>
    </rPh>
    <rPh sb="2" eb="5">
      <t>セイチョウリツ</t>
    </rPh>
    <phoneticPr fontId="5"/>
  </si>
  <si>
    <t>最初に売上げが見込まれる事業年度</t>
    <rPh sb="0" eb="2">
      <t>サイショ</t>
    </rPh>
    <rPh sb="3" eb="5">
      <t>ウリアゲ</t>
    </rPh>
    <rPh sb="7" eb="9">
      <t>ミコ</t>
    </rPh>
    <rPh sb="12" eb="14">
      <t>ジギョウ</t>
    </rPh>
    <rPh sb="14" eb="16">
      <t>ネンド</t>
    </rPh>
    <phoneticPr fontId="5"/>
  </si>
  <si>
    <t>b'</t>
    <phoneticPr fontId="5"/>
  </si>
  <si>
    <t>計画承認日を含む事業年度から当該商品又は役務の売上が最初に見込まれる事業年度までに経過した年度の数</t>
    <phoneticPr fontId="5"/>
  </si>
  <si>
    <t>年度</t>
    <rPh sb="0" eb="2">
      <t>ネンド</t>
    </rPh>
    <phoneticPr fontId="5"/>
  </si>
  <si>
    <t>e</t>
    <phoneticPr fontId="5"/>
  </si>
  <si>
    <t>算式※1</t>
    <rPh sb="0" eb="2">
      <t>サンシキ</t>
    </rPh>
    <phoneticPr fontId="5"/>
  </si>
  <si>
    <t>{5 /(5 － e)}</t>
    <phoneticPr fontId="5"/>
  </si>
  <si>
    <t>百万円</t>
    <rPh sb="0" eb="2">
      <t>ヒャクマン</t>
    </rPh>
    <rPh sb="2" eb="3">
      <t>エン</t>
    </rPh>
    <phoneticPr fontId="5"/>
  </si>
  <si>
    <t xml:space="preserve">※1　計画承認日から５年後までの期間を含む事業年度において見込まれる当該商品又は役務の売上高伸び率算式（計画承認日を含む事業年度において売上が見込まれない場合）
</t>
    <phoneticPr fontId="5"/>
  </si>
  <si>
    <t>（a － b’）/ b’×100×{5 /(5 － e)}</t>
    <phoneticPr fontId="5"/>
  </si>
  <si>
    <t>a:計画承認日から５年を経過した日を含む事業年度において見込まれる当該商品又は役務の売上高</t>
    <phoneticPr fontId="5"/>
  </si>
  <si>
    <t>b’:当該商品又は役務の売上が最初に見込まれる事業年度において見込まれる当該商品又は役務の売上高</t>
    <phoneticPr fontId="5"/>
  </si>
  <si>
    <t>e:計画承認日を含む事業年度から当該商品又は役務の売上が最初に見込まれる事業年度までに経過した年度の数</t>
    <phoneticPr fontId="5"/>
  </si>
  <si>
    <t>※2</t>
    <phoneticPr fontId="5"/>
  </si>
  <si>
    <t>の市場規模及び過去5年間の1年当たり平均成長率に基づき市場規模を推計</t>
    <phoneticPr fontId="5"/>
  </si>
  <si>
    <t>R7.3</t>
    <phoneticPr fontId="5"/>
  </si>
  <si>
    <t>R12.3</t>
    <phoneticPr fontId="5"/>
  </si>
  <si>
    <t>R8.3</t>
    <phoneticPr fontId="5"/>
  </si>
  <si>
    <t>R13.3</t>
    <phoneticPr fontId="5"/>
  </si>
  <si>
    <t>令和05年</t>
    <rPh sb="0" eb="2">
      <t>レイワ</t>
    </rPh>
    <rPh sb="4" eb="5">
      <t>ネン</t>
    </rPh>
    <phoneticPr fontId="5"/>
  </si>
  <si>
    <t>令和04年</t>
    <rPh sb="0" eb="2">
      <t>レイワ</t>
    </rPh>
    <rPh sb="4" eb="5">
      <t>ネン</t>
    </rPh>
    <phoneticPr fontId="5"/>
  </si>
  <si>
    <t>令和03年</t>
    <rPh sb="0" eb="2">
      <t>レイワ</t>
    </rPh>
    <rPh sb="4" eb="5">
      <t>ネン</t>
    </rPh>
    <phoneticPr fontId="5"/>
  </si>
  <si>
    <r>
      <rPr>
        <sz val="12"/>
        <color theme="1"/>
        <rFont val="Meiryo UI"/>
        <family val="3"/>
        <charset val="128"/>
      </rPr>
      <t>例えば、、
➊</t>
    </r>
    <r>
      <rPr>
        <sz val="11"/>
        <color theme="1"/>
        <rFont val="Meiryo UI"/>
        <family val="3"/>
        <charset val="128"/>
      </rPr>
      <t xml:space="preserve">2020年　2019実績（令和元）　工業統計調査　産業別統計表（産業細分類別）【1200】
❷2021年　2020実績（令和２）　令和３年経済センサス　産業別統計表 (産業細分類別)【第３表】
</t>
    </r>
    <r>
      <rPr>
        <sz val="12"/>
        <color theme="1"/>
        <rFont val="Meiryo UI"/>
        <family val="3"/>
        <charset val="128"/>
      </rPr>
      <t>❸</t>
    </r>
    <r>
      <rPr>
        <sz val="11"/>
        <color theme="1"/>
        <rFont val="Meiryo UI"/>
        <family val="3"/>
        <charset val="128"/>
      </rPr>
      <t>2022年　2021実績（令和３）　経済構造実態調査　産業別統計表（産業細分類別）【第2表】
❹2023年　2022実績（令和４）　経済構造実態調査　産業別統計表（産業細分類別）【第2表】
❺2024年　2023実績（令和５）　経済構造実態調査　産業別統計表（産業細分類別）【第2表】</t>
    </r>
    <rPh sb="0" eb="1">
      <t>タト</t>
    </rPh>
    <rPh sb="205" eb="206">
      <t>ネン</t>
    </rPh>
    <rPh sb="211" eb="213">
      <t>ジッセキ</t>
    </rPh>
    <rPh sb="214" eb="216">
      <t>レイワ</t>
    </rPh>
    <phoneticPr fontId="5"/>
  </si>
  <si>
    <t>R9.3</t>
    <phoneticPr fontId="5"/>
  </si>
  <si>
    <t>例えば、、
➊2020年　2019実績（令和元）　工業統計調査　産業別統計表（産業細分類別）【1200】
❷2021年　2020実績（令和２）　令和３年経済センサス　産業別統計表 (産業細分類別)【第３表】
❸2022年　2021実績（令和３）　経済構造実態調査　産業別統計表（産業細分類別）【第2表】
❹2023年　2022実績（令和４）　経済構造実態調査　産業別統計表（産業細分類別）【第2表】
❺2024年　2023実績（令和５）　経済構造実態調査　産業別統計表（産業細分類別）【第2表】</t>
    <phoneticPr fontId="5"/>
  </si>
  <si>
    <t>ver.202507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</si>
</sst>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e\.m\.d;@"/>
    <numFmt numFmtId="177" formatCode="0.0"/>
    <numFmt numFmtId="178" formatCode="0.0_ "/>
    <numFmt numFmtId="179" formatCode="0.0%"/>
    <numFmt numFmtId="180" formatCode="#,##0;&quot;▲ &quot;#,##0"/>
    <numFmt numFmtId="181" formatCode="#,##0.00_ "/>
    <numFmt numFmtId="182" formatCode="\(yyyy/m/d\)"/>
    <numFmt numFmtId="183" formatCode="gggyy&quot;年&quot;"/>
    <numFmt numFmtId="184" formatCode="\(yyyy&quot;年&quot;\)"/>
    <numFmt numFmtId="185" formatCode="0.00_);[Red]\(0.00\)"/>
    <numFmt numFmtId="186" formatCode="\(####&quot;年&quot;\)"/>
  </numFmts>
  <fonts count="2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b/>
      <sz val="11"/>
      <color theme="1"/>
      <name val="Meiryo UI"/>
      <family val="3"/>
      <charset val="128"/>
    </font>
    <font>
      <u/>
      <sz val="11"/>
      <color theme="1"/>
      <name val="Meiryo UI"/>
      <family val="3"/>
      <charset val="128"/>
    </font>
    <font>
      <b/>
      <sz val="14"/>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6"/>
      <color theme="1"/>
      <name val="Meiryo UI"/>
      <family val="3"/>
      <charset val="128"/>
    </font>
    <font>
      <b/>
      <sz val="12"/>
      <color theme="1"/>
      <name val="Meiryo UI"/>
      <family val="3"/>
      <charset val="128"/>
    </font>
    <font>
      <sz val="11"/>
      <name val="ＭＳ Ｐゴシック"/>
      <family val="3"/>
      <charset val="128"/>
    </font>
    <font>
      <b/>
      <sz val="10"/>
      <color theme="1"/>
      <name val="Meiryo UI"/>
      <family val="3"/>
      <charset val="128"/>
    </font>
    <font>
      <sz val="11"/>
      <color theme="1"/>
      <name val="ＭＳ Ｐゴシック"/>
      <family val="3"/>
      <charset val="128"/>
    </font>
    <font>
      <sz val="12"/>
      <color theme="1"/>
      <name val="ＭＳ Ｐゴシック"/>
      <family val="2"/>
      <scheme val="minor"/>
    </font>
    <font>
      <u/>
      <sz val="11"/>
      <color theme="10"/>
      <name val="ＭＳ Ｐゴシック"/>
      <family val="2"/>
      <scheme val="minor"/>
    </font>
    <font>
      <b/>
      <sz val="11"/>
      <color theme="1"/>
      <name val="ＭＳ Ｐゴシック"/>
      <family val="3"/>
      <charset val="128"/>
      <scheme val="minor"/>
    </font>
    <font>
      <u/>
      <sz val="11"/>
      <color indexed="12"/>
      <name val="ＭＳ Ｐゴシック"/>
      <family val="3"/>
      <charset val="128"/>
    </font>
    <font>
      <sz val="10"/>
      <color theme="1"/>
      <name val="ＭＳ Ｐゴシック"/>
      <family val="2"/>
      <scheme val="minor"/>
    </font>
    <font>
      <sz val="10"/>
      <color theme="1"/>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s>
  <borders count="23">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indexed="64"/>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4" fillId="0" borderId="0"/>
    <xf numFmtId="0" fontId="18" fillId="0" borderId="0" applyNumberFormat="0" applyFill="0" applyBorder="0" applyAlignment="0" applyProtection="0"/>
    <xf numFmtId="0" fontId="20"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14" fillId="0" borderId="0"/>
  </cellStyleXfs>
  <cellXfs count="150">
    <xf numFmtId="0" fontId="0" fillId="0" borderId="0" xfId="0"/>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left" vertical="center"/>
    </xf>
    <xf numFmtId="0" fontId="10" fillId="0" borderId="0" xfId="0" applyFont="1" applyAlignment="1">
      <alignment vertical="center"/>
    </xf>
    <xf numFmtId="0" fontId="9" fillId="0" borderId="0" xfId="0" applyFont="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6"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11" fillId="0" borderId="5" xfId="0" applyFont="1" applyBorder="1" applyAlignment="1">
      <alignment vertical="center"/>
    </xf>
    <xf numFmtId="0" fontId="10" fillId="0" borderId="9" xfId="0" applyFont="1" applyBorder="1" applyAlignment="1">
      <alignment vertical="center"/>
    </xf>
    <xf numFmtId="0" fontId="9" fillId="0" borderId="1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1" fillId="0" borderId="13"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38" fontId="4" fillId="0" borderId="0" xfId="0" applyNumberFormat="1" applyFont="1" applyAlignment="1">
      <alignment horizontal="center" vertical="center"/>
    </xf>
    <xf numFmtId="38" fontId="4" fillId="0" borderId="15" xfId="0" applyNumberFormat="1" applyFont="1" applyBorder="1" applyAlignment="1">
      <alignment horizontal="center" vertical="center"/>
    </xf>
    <xf numFmtId="38" fontId="4" fillId="0" borderId="15" xfId="0" applyNumberFormat="1" applyFont="1" applyBorder="1" applyAlignment="1">
      <alignment horizontal="right" vertical="center"/>
    </xf>
    <xf numFmtId="0" fontId="13" fillId="0" borderId="1" xfId="0" applyFont="1" applyBorder="1" applyAlignment="1">
      <alignment vertical="center"/>
    </xf>
    <xf numFmtId="0" fontId="6" fillId="3" borderId="0" xfId="0" applyFont="1" applyFill="1" applyAlignment="1" applyProtection="1">
      <alignment horizontal="center" vertical="center"/>
      <protection locked="0"/>
    </xf>
    <xf numFmtId="0" fontId="6" fillId="2" borderId="0" xfId="0" applyFont="1" applyFill="1" applyAlignment="1">
      <alignment horizontal="center" vertical="center"/>
    </xf>
    <xf numFmtId="0" fontId="4" fillId="3" borderId="0" xfId="0" applyFont="1" applyFill="1" applyAlignment="1">
      <alignment horizontal="center" vertical="center"/>
    </xf>
    <xf numFmtId="0" fontId="15" fillId="3" borderId="0" xfId="0" applyFont="1" applyFill="1" applyAlignment="1" applyProtection="1">
      <alignment horizontal="center" vertical="center"/>
      <protection locked="0"/>
    </xf>
    <xf numFmtId="0" fontId="4" fillId="0" borderId="8" xfId="0" applyFont="1" applyBorder="1" applyAlignment="1">
      <alignment vertical="center"/>
    </xf>
    <xf numFmtId="0" fontId="0" fillId="0" borderId="0" xfId="0" applyAlignment="1">
      <alignment horizontal="center"/>
    </xf>
    <xf numFmtId="0" fontId="0" fillId="0" borderId="0" xfId="0" applyAlignment="1">
      <alignment horizontal="left"/>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7" fillId="0" borderId="0" xfId="0" applyFont="1" applyAlignment="1">
      <alignment horizontal="left" vertical="center"/>
    </xf>
    <xf numFmtId="0" fontId="19" fillId="0" borderId="17" xfId="0" applyFont="1" applyBorder="1" applyAlignment="1">
      <alignment horizontal="center" vertical="center"/>
    </xf>
    <xf numFmtId="0" fontId="19" fillId="3" borderId="19" xfId="0" applyFont="1" applyFill="1" applyBorder="1" applyAlignment="1">
      <alignment vertical="center"/>
    </xf>
    <xf numFmtId="0" fontId="19" fillId="5" borderId="19" xfId="0" applyFont="1" applyFill="1" applyBorder="1" applyAlignment="1">
      <alignment vertical="center"/>
    </xf>
    <xf numFmtId="0" fontId="18" fillId="5" borderId="18" xfId="4" applyFill="1" applyBorder="1" applyAlignment="1">
      <alignment horizontal="center" vertical="center"/>
    </xf>
    <xf numFmtId="0" fontId="18" fillId="3" borderId="18" xfId="4" applyFill="1" applyBorder="1" applyAlignment="1">
      <alignment horizontal="center" vertical="center"/>
    </xf>
    <xf numFmtId="0" fontId="21" fillId="3" borderId="17"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3" borderId="17" xfId="0" applyFont="1" applyFill="1" applyBorder="1" applyAlignment="1">
      <alignment horizontal="left" vertical="center" wrapText="1"/>
    </xf>
    <xf numFmtId="0" fontId="19" fillId="0" borderId="17" xfId="0" applyFont="1" applyBorder="1" applyAlignment="1">
      <alignment horizontal="center" vertical="center" wrapText="1"/>
    </xf>
    <xf numFmtId="0" fontId="0" fillId="7" borderId="17" xfId="0" applyFill="1" applyBorder="1" applyAlignment="1">
      <alignment horizontal="center" vertical="center"/>
    </xf>
    <xf numFmtId="0" fontId="0" fillId="6" borderId="17" xfId="0"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176" fontId="4" fillId="0" borderId="0" xfId="0" applyNumberFormat="1" applyFont="1" applyAlignment="1" applyProtection="1">
      <alignment horizontal="center" vertical="center"/>
      <protection locked="0"/>
    </xf>
    <xf numFmtId="0" fontId="11" fillId="0" borderId="0" xfId="0" applyFont="1" applyAlignment="1">
      <alignment vertical="center" shrinkToFit="1"/>
    </xf>
    <xf numFmtId="0" fontId="11" fillId="0" borderId="0" xfId="0" applyFont="1" applyAlignment="1">
      <alignment horizontal="center" vertical="center"/>
    </xf>
    <xf numFmtId="0" fontId="4" fillId="0" borderId="0" xfId="0" applyFont="1" applyAlignment="1">
      <alignment horizontal="center" vertical="top" shrinkToFit="1"/>
    </xf>
    <xf numFmtId="38" fontId="4" fillId="0" borderId="0" xfId="0" applyNumberFormat="1" applyFont="1" applyAlignment="1">
      <alignment horizontal="right" vertical="center"/>
    </xf>
    <xf numFmtId="182" fontId="4" fillId="0" borderId="0" xfId="0" applyNumberFormat="1" applyFont="1" applyAlignment="1">
      <alignment horizontal="center" vertical="center"/>
    </xf>
    <xf numFmtId="184" fontId="4" fillId="0" borderId="0" xfId="0" applyNumberFormat="1" applyFont="1" applyAlignment="1">
      <alignment horizontal="center" vertical="center" shrinkToFit="1"/>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182" fontId="4" fillId="0" borderId="0" xfId="0" applyNumberFormat="1" applyFont="1" applyAlignment="1" applyProtection="1">
      <alignment horizontal="center" vertical="center"/>
      <protection locked="0"/>
    </xf>
    <xf numFmtId="0" fontId="4" fillId="0" borderId="0" xfId="0" applyFont="1" applyAlignment="1">
      <alignment horizontal="left" vertical="center"/>
    </xf>
    <xf numFmtId="0" fontId="4" fillId="0" borderId="7" xfId="0" applyFont="1" applyBorder="1" applyAlignment="1">
      <alignment horizontal="center" vertical="center"/>
    </xf>
    <xf numFmtId="184" fontId="4"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protection locked="0"/>
    </xf>
    <xf numFmtId="38" fontId="4" fillId="0" borderId="0" xfId="1" applyFont="1" applyFill="1" applyBorder="1" applyAlignment="1">
      <alignment horizontal="right" vertical="center"/>
    </xf>
    <xf numFmtId="184" fontId="6" fillId="0" borderId="0" xfId="0" applyNumberFormat="1" applyFont="1" applyAlignment="1">
      <alignment horizontal="center" vertical="center"/>
    </xf>
    <xf numFmtId="0" fontId="6" fillId="0" borderId="0" xfId="0" applyFont="1" applyAlignment="1">
      <alignment horizontal="right" vertical="center"/>
    </xf>
    <xf numFmtId="183" fontId="6" fillId="0" borderId="0" xfId="0" applyNumberFormat="1" applyFont="1" applyAlignment="1" applyProtection="1">
      <alignment horizontal="center" vertical="center"/>
      <protection locked="0"/>
    </xf>
    <xf numFmtId="0" fontId="11" fillId="0" borderId="0" xfId="0" applyFont="1" applyAlignment="1">
      <alignment horizontal="right" vertical="center" shrinkToFit="1"/>
    </xf>
    <xf numFmtId="0" fontId="4" fillId="0" borderId="0" xfId="0" applyFont="1" applyAlignment="1" applyProtection="1">
      <alignment horizontal="left" vertical="center"/>
      <protection locked="0"/>
    </xf>
    <xf numFmtId="185" fontId="4" fillId="0" borderId="0" xfId="0" applyNumberFormat="1" applyFont="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38" fontId="11" fillId="0" borderId="0" xfId="1" applyFont="1" applyFill="1" applyBorder="1" applyAlignment="1">
      <alignment horizontal="right" vertical="center"/>
    </xf>
    <xf numFmtId="183" fontId="4" fillId="0" borderId="0" xfId="0" applyNumberFormat="1" applyFont="1" applyAlignment="1">
      <alignment horizontal="center" vertical="center"/>
    </xf>
    <xf numFmtId="184" fontId="4" fillId="0" borderId="0" xfId="0" applyNumberFormat="1" applyFont="1" applyAlignment="1" applyProtection="1">
      <alignment horizontal="center" vertical="center"/>
      <protection locked="0"/>
    </xf>
    <xf numFmtId="38" fontId="11" fillId="0" borderId="0" xfId="1" applyFont="1" applyFill="1" applyBorder="1" applyAlignment="1" applyProtection="1">
      <alignment horizontal="right" vertical="center"/>
      <protection locked="0"/>
    </xf>
    <xf numFmtId="10" fontId="11" fillId="0" borderId="0" xfId="2" applyNumberFormat="1" applyFont="1" applyFill="1" applyBorder="1" applyAlignment="1" applyProtection="1">
      <alignment horizontal="right" vertical="center"/>
      <protection locked="0"/>
    </xf>
    <xf numFmtId="179" fontId="11" fillId="0" borderId="0" xfId="2" applyNumberFormat="1" applyFont="1" applyFill="1" applyBorder="1" applyAlignment="1" applyProtection="1">
      <alignment horizontal="center" vertical="center"/>
      <protection locked="0"/>
    </xf>
    <xf numFmtId="180" fontId="4" fillId="3" borderId="0" xfId="3" applyNumberFormat="1" applyFont="1" applyFill="1" applyAlignment="1">
      <alignment horizontal="right" vertical="center" shrinkToFit="1"/>
    </xf>
    <xf numFmtId="0" fontId="4" fillId="0" borderId="20" xfId="0" applyFont="1" applyBorder="1" applyAlignment="1">
      <alignment vertical="center"/>
    </xf>
    <xf numFmtId="38" fontId="4" fillId="0" borderId="7" xfId="1" applyFont="1" applyFill="1" applyBorder="1" applyAlignment="1">
      <alignment horizontal="right" vertical="center"/>
    </xf>
    <xf numFmtId="0" fontId="6" fillId="0" borderId="1" xfId="0" applyFont="1" applyBorder="1" applyAlignment="1">
      <alignment vertical="center"/>
    </xf>
    <xf numFmtId="0" fontId="4" fillId="0" borderId="5" xfId="0" applyFont="1" applyBorder="1" applyAlignment="1">
      <alignment horizontal="center" vertical="center"/>
    </xf>
    <xf numFmtId="183" fontId="16" fillId="0" borderId="4" xfId="0" applyNumberFormat="1" applyFont="1" applyBorder="1" applyAlignment="1">
      <alignment horizontal="right" vertical="center"/>
    </xf>
    <xf numFmtId="181" fontId="4" fillId="0" borderId="5" xfId="0" applyNumberFormat="1" applyFont="1" applyBorder="1" applyAlignment="1">
      <alignment vertical="center"/>
    </xf>
    <xf numFmtId="10" fontId="4" fillId="0" borderId="5" xfId="0" applyNumberFormat="1" applyFont="1" applyBorder="1" applyAlignment="1">
      <alignment vertical="center"/>
    </xf>
    <xf numFmtId="0" fontId="4" fillId="0" borderId="7" xfId="0" applyFont="1" applyBorder="1" applyAlignment="1">
      <alignment horizontal="right" vertical="center"/>
    </xf>
    <xf numFmtId="10" fontId="4" fillId="4" borderId="8" xfId="0" applyNumberFormat="1" applyFont="1" applyFill="1" applyBorder="1" applyAlignment="1">
      <alignment vertical="center"/>
    </xf>
    <xf numFmtId="180" fontId="4" fillId="0" borderId="0" xfId="3" applyNumberFormat="1" applyFont="1" applyAlignment="1">
      <alignment horizontal="right" vertical="center" shrinkToFit="1"/>
    </xf>
    <xf numFmtId="186" fontId="4" fillId="0" borderId="0" xfId="0" applyNumberFormat="1" applyFont="1" applyAlignment="1">
      <alignment horizontal="left" vertical="center"/>
    </xf>
    <xf numFmtId="0" fontId="4" fillId="0" borderId="0" xfId="0" applyFont="1" applyAlignment="1">
      <alignment vertical="center" shrinkToFit="1"/>
    </xf>
    <xf numFmtId="0" fontId="4" fillId="8" borderId="0" xfId="0" applyFont="1" applyFill="1" applyAlignment="1" applyProtection="1">
      <alignment vertical="center"/>
      <protection locked="0"/>
    </xf>
    <xf numFmtId="0" fontId="4" fillId="0" borderId="0" xfId="0" applyFont="1" applyAlignment="1" applyProtection="1">
      <alignment horizontal="center" vertical="top"/>
      <protection locked="0"/>
    </xf>
    <xf numFmtId="0" fontId="4" fillId="3" borderId="0" xfId="0" applyFont="1" applyFill="1" applyAlignment="1" applyProtection="1">
      <alignment horizontal="right" vertical="center"/>
      <protection locked="0"/>
    </xf>
    <xf numFmtId="0" fontId="4" fillId="3" borderId="0" xfId="0" applyFont="1" applyFill="1" applyAlignment="1">
      <alignment vertical="center"/>
    </xf>
    <xf numFmtId="183" fontId="4" fillId="3" borderId="0" xfId="0" applyNumberFormat="1" applyFont="1" applyFill="1" applyAlignment="1">
      <alignment vertical="center"/>
    </xf>
    <xf numFmtId="0" fontId="4" fillId="3" borderId="0" xfId="0" applyFont="1" applyFill="1" applyAlignment="1">
      <alignment vertical="center" shrinkToFit="1"/>
    </xf>
    <xf numFmtId="183" fontId="16" fillId="3" borderId="4" xfId="0" applyNumberFormat="1" applyFont="1" applyFill="1" applyBorder="1" applyAlignment="1">
      <alignment horizontal="right" vertical="center"/>
    </xf>
    <xf numFmtId="186" fontId="4" fillId="3" borderId="0" xfId="0" applyNumberFormat="1" applyFont="1" applyFill="1" applyAlignment="1">
      <alignment horizontal="center" vertical="center"/>
    </xf>
    <xf numFmtId="185" fontId="4" fillId="3" borderId="0" xfId="0" applyNumberFormat="1" applyFont="1" applyFill="1" applyAlignment="1">
      <alignment horizontal="left" vertical="center" shrinkToFit="1"/>
    </xf>
    <xf numFmtId="0" fontId="4" fillId="0" borderId="0" xfId="0" applyFont="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38" fontId="6" fillId="3" borderId="0" xfId="1" applyFont="1" applyFill="1" applyBorder="1" applyAlignment="1" applyProtection="1">
      <alignment horizontal="center" vertical="center"/>
      <protection locked="0"/>
    </xf>
    <xf numFmtId="0" fontId="4" fillId="0" borderId="0" xfId="0" applyFont="1" applyAlignment="1">
      <alignment horizontal="left" vertical="center"/>
    </xf>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3" borderId="0" xfId="0" applyFont="1" applyFill="1" applyAlignment="1">
      <alignment horizontal="center" vertical="center"/>
    </xf>
    <xf numFmtId="176" fontId="4" fillId="3" borderId="0" xfId="0" applyNumberFormat="1" applyFont="1" applyFill="1" applyAlignment="1" applyProtection="1">
      <alignment horizontal="center" vertical="center"/>
      <protection locked="0"/>
    </xf>
    <xf numFmtId="183" fontId="4" fillId="0" borderId="0" xfId="0" applyNumberFormat="1" applyFont="1" applyAlignment="1">
      <alignment horizontal="center" vertical="center" shrinkToFit="1"/>
    </xf>
    <xf numFmtId="38" fontId="4" fillId="0" borderId="0" xfId="0" applyNumberFormat="1" applyFont="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2" fillId="0" borderId="0" xfId="0" applyFont="1" applyAlignment="1">
      <alignment horizontal="center" vertical="center"/>
    </xf>
    <xf numFmtId="0" fontId="10" fillId="3" borderId="0" xfId="0" applyFont="1" applyFill="1" applyAlignment="1" applyProtection="1">
      <alignment horizontal="center" vertical="center"/>
      <protection locked="0"/>
    </xf>
    <xf numFmtId="0" fontId="10" fillId="0" borderId="0" xfId="0" applyFont="1" applyAlignment="1">
      <alignment horizontal="center" vertical="center"/>
    </xf>
    <xf numFmtId="0" fontId="4" fillId="3" borderId="0" xfId="0" applyFont="1" applyFill="1" applyAlignment="1" applyProtection="1">
      <alignment horizontal="center" vertical="center"/>
      <protection locked="0"/>
    </xf>
    <xf numFmtId="9" fontId="6" fillId="0" borderId="0" xfId="0" quotePrefix="1" applyNumberFormat="1" applyFont="1" applyAlignment="1">
      <alignment horizontal="center" vertical="center"/>
    </xf>
    <xf numFmtId="9" fontId="6" fillId="0" borderId="5" xfId="0" applyNumberFormat="1" applyFont="1" applyBorder="1" applyAlignment="1">
      <alignment horizontal="center" vertical="center"/>
    </xf>
    <xf numFmtId="9" fontId="6" fillId="0" borderId="0" xfId="0" applyNumberFormat="1" applyFont="1" applyAlignment="1">
      <alignment horizontal="center" vertical="center"/>
    </xf>
    <xf numFmtId="0" fontId="4" fillId="3" borderId="5"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0" xfId="0" applyFont="1" applyAlignment="1">
      <alignment horizontal="center" vertical="top" shrinkToFit="1"/>
    </xf>
    <xf numFmtId="177" fontId="6" fillId="0" borderId="21" xfId="0" applyNumberFormat="1" applyFont="1" applyBorder="1" applyAlignment="1">
      <alignment horizontal="center" vertical="center"/>
    </xf>
    <xf numFmtId="177" fontId="6" fillId="0" borderId="22" xfId="0" applyNumberFormat="1" applyFont="1" applyBorder="1" applyAlignment="1">
      <alignment horizontal="center" vertical="center"/>
    </xf>
    <xf numFmtId="183" fontId="4" fillId="0" borderId="0" xfId="0" applyNumberFormat="1" applyFont="1" applyAlignment="1" applyProtection="1">
      <alignment horizontal="center" vertical="center" shrinkToFit="1"/>
      <protection locked="0"/>
    </xf>
    <xf numFmtId="38" fontId="6" fillId="0" borderId="0" xfId="1" applyFont="1" applyFill="1" applyBorder="1" applyAlignment="1" applyProtection="1">
      <alignment horizontal="center" vertical="center"/>
      <protection locked="0"/>
    </xf>
    <xf numFmtId="38" fontId="11" fillId="0" borderId="0" xfId="1" applyFont="1" applyFill="1" applyBorder="1" applyAlignment="1" applyProtection="1">
      <alignment horizontal="center" vertical="center"/>
      <protection locked="0"/>
    </xf>
    <xf numFmtId="10" fontId="11" fillId="0" borderId="0" xfId="2" applyNumberFormat="1" applyFont="1" applyFill="1" applyBorder="1" applyAlignment="1" applyProtection="1">
      <alignment horizontal="center" vertical="center"/>
      <protection locked="0"/>
    </xf>
    <xf numFmtId="0" fontId="11" fillId="3" borderId="0" xfId="0" applyFont="1" applyFill="1" applyAlignment="1">
      <alignment horizontal="center" vertical="center" shrinkToFit="1"/>
    </xf>
    <xf numFmtId="38" fontId="11" fillId="0" borderId="0" xfId="1" applyFont="1" applyFill="1" applyBorder="1" applyAlignment="1">
      <alignment horizontal="center" vertical="center"/>
    </xf>
    <xf numFmtId="183" fontId="4" fillId="0" borderId="0" xfId="0" applyNumberFormat="1" applyFont="1" applyAlignment="1" applyProtection="1">
      <alignment horizontal="center" vertical="center"/>
      <protection locked="0"/>
    </xf>
    <xf numFmtId="186" fontId="4" fillId="0" borderId="0" xfId="0" applyNumberFormat="1" applyFont="1" applyAlignment="1">
      <alignment horizontal="center" vertical="center"/>
    </xf>
    <xf numFmtId="0" fontId="4" fillId="3" borderId="0" xfId="0" applyFont="1" applyFill="1" applyAlignment="1" applyProtection="1">
      <alignment horizontal="left" vertical="top" wrapText="1"/>
      <protection locked="0"/>
    </xf>
    <xf numFmtId="0" fontId="4" fillId="3" borderId="0" xfId="0" applyFont="1" applyFill="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6" fillId="3" borderId="0" xfId="0" applyFont="1" applyFill="1" applyAlignment="1">
      <alignment horizontal="center" vertical="center"/>
    </xf>
    <xf numFmtId="0" fontId="11" fillId="0" borderId="0" xfId="0" applyFont="1" applyAlignment="1">
      <alignment horizontal="left" vertical="center"/>
    </xf>
    <xf numFmtId="0" fontId="4" fillId="0" borderId="0" xfId="0" applyFont="1" applyAlignment="1" applyProtection="1">
      <alignment horizontal="left" vertical="center"/>
      <protection locked="0"/>
    </xf>
  </cellXfs>
  <cellStyles count="9">
    <cellStyle name="パーセント" xfId="2" builtinId="5"/>
    <cellStyle name="ハイパーリンク" xfId="4" builtinId="8"/>
    <cellStyle name="ハイパーリンク 2" xfId="5" xr:uid="{00000000-0005-0000-0000-000002000000}"/>
    <cellStyle name="桁区切り" xfId="1" builtinId="6"/>
    <cellStyle name="標準" xfId="0" builtinId="0"/>
    <cellStyle name="標準 2" xfId="6" xr:uid="{00000000-0005-0000-0000-000005000000}"/>
    <cellStyle name="標準 2 2 2" xfId="8" xr:uid="{B70D873F-4439-40E1-A39D-390397E459C7}"/>
    <cellStyle name="標準 2 3" xfId="3" xr:uid="{00000000-0005-0000-0000-000006000000}"/>
    <cellStyle name="標準 3" xfId="7" xr:uid="{00000000-0005-0000-0000-000007000000}"/>
  </cellStyles>
  <dxfs count="9">
    <dxf>
      <font>
        <b/>
        <i/>
      </font>
    </dxf>
    <dxf>
      <font>
        <b val="0"/>
        <i/>
        <name val="ＭＳ Ｐゴシック"/>
        <scheme val="none"/>
      </font>
    </dxf>
    <dxf>
      <font>
        <b/>
        <i val="0"/>
        <condense val="0"/>
        <extend val="0"/>
      </font>
    </dxf>
    <dxf>
      <font>
        <b/>
        <i/>
      </font>
    </dxf>
    <dxf>
      <font>
        <b val="0"/>
        <i/>
        <name val="ＭＳ Ｐゴシック"/>
        <scheme val="none"/>
      </font>
    </dxf>
    <dxf>
      <font>
        <b/>
        <i val="0"/>
        <condense val="0"/>
        <extend val="0"/>
      </font>
    </dxf>
    <dxf>
      <font>
        <b val="0"/>
        <i/>
        <name val="ＭＳ Ｐゴシック"/>
        <scheme val="none"/>
      </font>
    </dxf>
    <dxf>
      <font>
        <b/>
        <i val="0"/>
        <condense val="0"/>
        <extend val="0"/>
      </font>
    </dxf>
    <dxf>
      <font>
        <b/>
        <i/>
      </font>
    </dxf>
  </dxfs>
  <tableStyles count="0" defaultTableStyle="TableStyleMedium2" defaultPivotStyle="PivotStyleMedium9"/>
  <colors>
    <mruColors>
      <color rgb="FFFFFFCC"/>
      <color rgb="FF99FF99"/>
      <color rgb="FFCCFFFF"/>
      <color rgb="FFFFCC99"/>
      <color rgb="FFFF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100-000002000000}"/>
            </a:ext>
          </a:extLst>
        </xdr:cNvPr>
        <xdr:cNvSpPr>
          <a:spLocks/>
        </xdr:cNvSpPr>
      </xdr:nvSpPr>
      <xdr:spPr>
        <a:xfrm>
          <a:off x="8782050" y="2019298"/>
          <a:ext cx="720000" cy="120967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200025</xdr:colOff>
      <xdr:row>12</xdr:row>
      <xdr:rowOff>19048</xdr:rowOff>
    </xdr:from>
    <xdr:to>
      <xdr:col>22</xdr:col>
      <xdr:colOff>415200</xdr:colOff>
      <xdr:row>18</xdr:row>
      <xdr:rowOff>28576</xdr:rowOff>
    </xdr:to>
    <xdr:sp macro="" textlink="">
      <xdr:nvSpPr>
        <xdr:cNvPr id="2" name="屈折矢印 1">
          <a:extLst>
            <a:ext uri="{FF2B5EF4-FFF2-40B4-BE49-F238E27FC236}">
              <a16:creationId xmlns:a16="http://schemas.microsoft.com/office/drawing/2014/main" id="{00000000-0008-0000-0200-000002000000}"/>
            </a:ext>
          </a:extLst>
        </xdr:cNvPr>
        <xdr:cNvSpPr>
          <a:spLocks/>
        </xdr:cNvSpPr>
      </xdr:nvSpPr>
      <xdr:spPr>
        <a:xfrm>
          <a:off x="10455275" y="3060698"/>
          <a:ext cx="1008925"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300-000002000000}"/>
            </a:ext>
          </a:extLst>
        </xdr:cNvPr>
        <xdr:cNvSpPr>
          <a:spLocks/>
        </xdr:cNvSpPr>
      </xdr:nvSpPr>
      <xdr:spPr>
        <a:xfrm>
          <a:off x="15973425" y="2419348"/>
          <a:ext cx="900975" cy="10382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14</xdr:row>
      <xdr:rowOff>19048</xdr:rowOff>
    </xdr:from>
    <xdr:to>
      <xdr:col>24</xdr:col>
      <xdr:colOff>415200</xdr:colOff>
      <xdr:row>20</xdr:row>
      <xdr:rowOff>28576</xdr:rowOff>
    </xdr:to>
    <xdr:sp macro="" textlink="">
      <xdr:nvSpPr>
        <xdr:cNvPr id="2" name="屈折矢印 1">
          <a:extLst>
            <a:ext uri="{FF2B5EF4-FFF2-40B4-BE49-F238E27FC236}">
              <a16:creationId xmlns:a16="http://schemas.microsoft.com/office/drawing/2014/main" id="{00000000-0008-0000-0400-000002000000}"/>
            </a:ext>
          </a:extLst>
        </xdr:cNvPr>
        <xdr:cNvSpPr>
          <a:spLocks/>
        </xdr:cNvSpPr>
      </xdr:nvSpPr>
      <xdr:spPr>
        <a:xfrm>
          <a:off x="12087225" y="3047998"/>
          <a:ext cx="891450" cy="1381128"/>
        </a:xfrm>
        <a:prstGeom prst="ben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sheetPr>
  <dimension ref="A1:E8"/>
  <sheetViews>
    <sheetView tabSelected="1" zoomScaleNormal="100" workbookViewId="0"/>
  </sheetViews>
  <sheetFormatPr defaultRowHeight="13.5" x14ac:dyDescent="0.15"/>
  <cols>
    <col min="1" max="1" width="8.25" customWidth="1"/>
    <col min="2" max="2" width="36.125" customWidth="1"/>
    <col min="3" max="3" width="25.125" customWidth="1"/>
    <col min="4" max="4" width="79.5" style="41" customWidth="1"/>
    <col min="5" max="5" width="2.25" customWidth="1"/>
    <col min="6" max="6" width="11.75" customWidth="1"/>
    <col min="7" max="14" width="4.75" customWidth="1"/>
  </cols>
  <sheetData>
    <row r="1" spans="1:5" ht="23.45" customHeight="1" x14ac:dyDescent="0.15">
      <c r="A1" s="45" t="s">
        <v>0</v>
      </c>
    </row>
    <row r="2" spans="1:5" ht="31.5" customHeight="1" x14ac:dyDescent="0.15">
      <c r="A2" s="43" t="s">
        <v>1</v>
      </c>
    </row>
    <row r="4" spans="1:5" s="42" customFormat="1" ht="41.1" customHeight="1" x14ac:dyDescent="0.15">
      <c r="A4" s="112"/>
      <c r="B4" s="113"/>
      <c r="C4" s="54" t="s">
        <v>2</v>
      </c>
      <c r="D4" s="46" t="s">
        <v>3</v>
      </c>
      <c r="E4" s="44"/>
    </row>
    <row r="5" spans="1:5" ht="44.45" customHeight="1" x14ac:dyDescent="0.15">
      <c r="A5" s="50" t="s">
        <v>4</v>
      </c>
      <c r="B5" s="47"/>
      <c r="C5" s="55" t="s">
        <v>5</v>
      </c>
      <c r="D5" s="51" t="s">
        <v>6</v>
      </c>
      <c r="E5" s="40"/>
    </row>
    <row r="6" spans="1:5" ht="44.45" customHeight="1" x14ac:dyDescent="0.15">
      <c r="A6" s="49" t="s">
        <v>7</v>
      </c>
      <c r="B6" s="48" t="s">
        <v>8</v>
      </c>
      <c r="C6" s="55" t="s">
        <v>5</v>
      </c>
      <c r="D6" s="52" t="s">
        <v>9</v>
      </c>
      <c r="E6" s="40"/>
    </row>
    <row r="7" spans="1:5" ht="44.45" customHeight="1" x14ac:dyDescent="0.15">
      <c r="A7" s="50" t="s">
        <v>10</v>
      </c>
      <c r="B7" s="47" t="s">
        <v>11</v>
      </c>
      <c r="C7" s="56" t="s">
        <v>12</v>
      </c>
      <c r="D7" s="53" t="s">
        <v>13</v>
      </c>
      <c r="E7" s="40"/>
    </row>
    <row r="8" spans="1:5" ht="44.45" customHeight="1" x14ac:dyDescent="0.15">
      <c r="A8" s="49" t="s">
        <v>14</v>
      </c>
      <c r="B8" s="48" t="s">
        <v>15</v>
      </c>
      <c r="C8" s="56" t="s">
        <v>12</v>
      </c>
      <c r="D8" s="52" t="s">
        <v>9</v>
      </c>
      <c r="E8" s="40"/>
    </row>
  </sheetData>
  <mergeCells count="1">
    <mergeCell ref="A4:B4"/>
  </mergeCells>
  <phoneticPr fontId="5"/>
  <hyperlinks>
    <hyperlink ref="A5" location="様式A!A1" display="様式A" xr:uid="{00000000-0004-0000-0000-000000000000}"/>
    <hyperlink ref="A6" location="'様式B（推計あり）'!A1" display="様式C" xr:uid="{00000000-0004-0000-0000-000001000000}"/>
    <hyperlink ref="A7" location="'様式C（初年度売上なし）'!A1" display="様式D" xr:uid="{00000000-0004-0000-0000-000002000000}"/>
    <hyperlink ref="A8" location="'様式D（初年度売上なし・推計）'!A1" display="様式D" xr:uid="{00000000-0004-0000-0000-000003000000}"/>
  </hyperlinks>
  <pageMargins left="0.7" right="0.7"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2:Y23"/>
  <sheetViews>
    <sheetView view="pageBreakPreview" zoomScale="90" zoomScaleNormal="85" zoomScaleSheetLayoutView="90" workbookViewId="0">
      <selection activeCell="Q27" sqref="Q27"/>
    </sheetView>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7"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8.5" style="1" customWidth="1"/>
    <col min="19" max="19" width="9.875" style="1" customWidth="1"/>
    <col min="20" max="20" width="9.125" style="1" customWidth="1"/>
    <col min="21" max="21" width="8.125" style="1" customWidth="1"/>
    <col min="22" max="22" width="8.875" style="1" customWidth="1"/>
    <col min="23" max="23" width="9.75" style="1" customWidth="1"/>
    <col min="24" max="24" width="9" style="1"/>
    <col min="25" max="25" width="6.625" style="1" customWidth="1"/>
    <col min="26" max="26" width="4.625" style="1" customWidth="1"/>
    <col min="27" max="16384" width="9" style="1"/>
  </cols>
  <sheetData>
    <row r="2" spans="2:25" ht="39.6" customHeight="1" x14ac:dyDescent="0.15">
      <c r="B2" s="124" t="s">
        <v>16</v>
      </c>
      <c r="C2" s="124"/>
      <c r="D2" s="124"/>
      <c r="E2" s="124"/>
      <c r="F2" s="124"/>
      <c r="G2" s="124"/>
      <c r="H2" s="124"/>
      <c r="I2" s="124"/>
      <c r="J2" s="124"/>
      <c r="K2" s="124"/>
      <c r="L2" s="124"/>
      <c r="M2" s="124"/>
      <c r="N2" s="124"/>
      <c r="O2" s="124"/>
      <c r="P2" s="124"/>
      <c r="Q2" s="124"/>
      <c r="R2" s="124"/>
      <c r="S2" s="124"/>
      <c r="T2" s="124"/>
      <c r="U2" s="124"/>
      <c r="V2" s="124"/>
      <c r="W2" s="124"/>
      <c r="X2" s="124"/>
      <c r="Y2" s="124"/>
    </row>
    <row r="3" spans="2:25" ht="27" customHeight="1" x14ac:dyDescent="0.15">
      <c r="B3" s="58"/>
      <c r="C3" s="58"/>
      <c r="D3" s="58"/>
      <c r="E3" s="58"/>
      <c r="F3" s="58"/>
      <c r="G3" s="58"/>
      <c r="H3" s="58"/>
      <c r="I3" s="58"/>
      <c r="J3" s="58"/>
      <c r="K3" s="58"/>
      <c r="L3" s="58"/>
      <c r="M3" s="58"/>
      <c r="N3" s="58"/>
      <c r="O3" s="58"/>
      <c r="P3" s="58"/>
      <c r="Q3" s="58"/>
      <c r="R3" s="9"/>
      <c r="S3" s="11"/>
      <c r="T3" s="10"/>
      <c r="U3" s="10"/>
      <c r="V3" s="11" t="s">
        <v>17</v>
      </c>
      <c r="W3" s="10"/>
      <c r="X3" s="10"/>
    </row>
    <row r="4" spans="2:25" ht="20.100000000000001" customHeight="1" x14ac:dyDescent="0.15">
      <c r="B4" s="7"/>
      <c r="C4" s="7"/>
      <c r="D4" s="7"/>
      <c r="E4" s="7"/>
      <c r="F4" s="7"/>
      <c r="G4" s="7"/>
      <c r="H4" s="7"/>
      <c r="I4" s="7"/>
      <c r="J4" s="7"/>
      <c r="K4" s="7"/>
      <c r="L4" s="7"/>
      <c r="M4" s="7"/>
      <c r="N4" s="7"/>
      <c r="O4" s="7"/>
      <c r="P4" s="7"/>
      <c r="Q4" s="7"/>
      <c r="R4" s="126" t="s">
        <v>18</v>
      </c>
      <c r="S4" s="126"/>
      <c r="T4" s="125" t="s">
        <v>19</v>
      </c>
      <c r="U4" s="125"/>
      <c r="V4" s="125"/>
      <c r="W4" s="125"/>
      <c r="X4" s="125"/>
      <c r="Y4" s="125"/>
    </row>
    <row r="5" spans="2:25" ht="20.100000000000001" customHeight="1" x14ac:dyDescent="0.15">
      <c r="B5" s="10" t="s">
        <v>20</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21</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115" t="s">
        <v>22</v>
      </c>
      <c r="E8" s="115"/>
      <c r="F8" s="115"/>
      <c r="G8" s="119">
        <v>45636</v>
      </c>
      <c r="H8" s="119"/>
      <c r="I8" s="64">
        <f>G8</f>
        <v>45636</v>
      </c>
      <c r="J8" s="57" t="s">
        <v>23</v>
      </c>
      <c r="K8" s="117" t="s">
        <v>24</v>
      </c>
      <c r="L8" s="117"/>
      <c r="M8" s="104" t="s">
        <v>87</v>
      </c>
      <c r="N8" s="66" t="s">
        <v>25</v>
      </c>
      <c r="O8" s="67"/>
      <c r="P8" s="57" t="s">
        <v>23</v>
      </c>
      <c r="Q8" s="118" t="s">
        <v>26</v>
      </c>
      <c r="R8" s="118"/>
      <c r="S8" s="114">
        <v>500000</v>
      </c>
      <c r="T8" s="114"/>
      <c r="U8" s="35" t="s">
        <v>27</v>
      </c>
      <c r="V8" s="4" t="s">
        <v>28</v>
      </c>
      <c r="X8" s="15"/>
      <c r="Y8" s="25"/>
    </row>
    <row r="9" spans="2:25" ht="18" customHeight="1" x14ac:dyDescent="0.15">
      <c r="B9" s="24"/>
      <c r="C9" s="14"/>
      <c r="D9" s="115" t="s">
        <v>29</v>
      </c>
      <c r="E9" s="115"/>
      <c r="F9" s="115"/>
      <c r="G9" s="116">
        <f>EDATE(G8,60)</f>
        <v>47462</v>
      </c>
      <c r="H9" s="116"/>
      <c r="I9" s="64">
        <f>G9</f>
        <v>47462</v>
      </c>
      <c r="J9" s="57" t="s">
        <v>23</v>
      </c>
      <c r="K9" s="117" t="s">
        <v>24</v>
      </c>
      <c r="L9" s="117"/>
      <c r="M9" s="104" t="s">
        <v>88</v>
      </c>
      <c r="N9" s="66" t="s">
        <v>25</v>
      </c>
      <c r="O9" s="67"/>
      <c r="P9" s="57" t="s">
        <v>23</v>
      </c>
      <c r="Q9" s="117" t="s">
        <v>30</v>
      </c>
      <c r="R9" s="117"/>
      <c r="S9" s="114">
        <v>700000</v>
      </c>
      <c r="T9" s="114"/>
      <c r="U9" s="35" t="s">
        <v>27</v>
      </c>
      <c r="V9" s="4" t="s">
        <v>31</v>
      </c>
      <c r="X9" s="15"/>
      <c r="Y9" s="25"/>
    </row>
    <row r="10" spans="2:25" ht="18" customHeight="1" thickBot="1" x14ac:dyDescent="0.2">
      <c r="B10" s="24"/>
      <c r="C10" s="14"/>
      <c r="E10" s="57"/>
      <c r="G10" s="57"/>
      <c r="X10" s="15"/>
      <c r="Y10" s="25"/>
    </row>
    <row r="11" spans="2:25" ht="18" customHeight="1" thickBot="1" x14ac:dyDescent="0.2">
      <c r="B11" s="24"/>
      <c r="C11" s="14"/>
      <c r="D11" s="2" t="s">
        <v>32</v>
      </c>
      <c r="E11" s="3" t="s">
        <v>33</v>
      </c>
      <c r="F11" s="121">
        <f>S9</f>
        <v>700000</v>
      </c>
      <c r="G11" s="117"/>
      <c r="H11" s="57" t="s">
        <v>34</v>
      </c>
      <c r="I11" s="121">
        <f>S8</f>
        <v>500000</v>
      </c>
      <c r="J11" s="121"/>
      <c r="K11" s="1" t="s">
        <v>35</v>
      </c>
      <c r="L11" s="57" t="s">
        <v>36</v>
      </c>
      <c r="M11" s="121">
        <f>S8</f>
        <v>500000</v>
      </c>
      <c r="N11" s="121"/>
      <c r="O11" s="121"/>
      <c r="P11" s="57" t="s">
        <v>37</v>
      </c>
      <c r="Q11" s="57">
        <v>100</v>
      </c>
      <c r="R11" s="57" t="s">
        <v>38</v>
      </c>
      <c r="S11" s="134">
        <f>ROUND((F11-I11)/M11*100,1)</f>
        <v>40</v>
      </c>
      <c r="T11" s="135"/>
      <c r="U11" s="4" t="s">
        <v>39</v>
      </c>
      <c r="V11" s="4" t="s">
        <v>40</v>
      </c>
      <c r="W11" s="5">
        <f>S18+5</f>
        <v>10</v>
      </c>
      <c r="X11" s="16" t="s">
        <v>39</v>
      </c>
      <c r="Y11" s="25"/>
    </row>
    <row r="12" spans="2:25" ht="18" customHeight="1" x14ac:dyDescent="0.15">
      <c r="B12" s="24"/>
      <c r="C12" s="17"/>
      <c r="D12" s="18"/>
      <c r="E12" s="18"/>
      <c r="F12" s="132" t="s">
        <v>31</v>
      </c>
      <c r="G12" s="132"/>
      <c r="H12" s="18"/>
      <c r="I12" s="132" t="s">
        <v>41</v>
      </c>
      <c r="J12" s="132"/>
      <c r="K12" s="18"/>
      <c r="L12" s="18"/>
      <c r="M12" s="132" t="s">
        <v>41</v>
      </c>
      <c r="N12" s="132"/>
      <c r="O12" s="132"/>
      <c r="P12" s="18"/>
      <c r="Q12" s="18"/>
      <c r="R12" s="18"/>
      <c r="S12" s="132" t="s">
        <v>42</v>
      </c>
      <c r="T12" s="132"/>
      <c r="U12" s="18"/>
      <c r="V12" s="18"/>
      <c r="W12" s="122" t="s">
        <v>43</v>
      </c>
      <c r="X12" s="123"/>
      <c r="Y12" s="25"/>
    </row>
    <row r="13" spans="2:25" ht="18" customHeight="1" x14ac:dyDescent="0.15">
      <c r="B13" s="24"/>
      <c r="Y13" s="25"/>
    </row>
    <row r="14" spans="2:25" ht="18" customHeight="1" x14ac:dyDescent="0.15">
      <c r="B14" s="24"/>
      <c r="C14" s="34" t="s">
        <v>44</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115" t="s">
        <v>45</v>
      </c>
      <c r="E15" s="115"/>
      <c r="F15" s="115"/>
      <c r="G15" s="116">
        <f>EDATE(G8,-12)</f>
        <v>45270</v>
      </c>
      <c r="H15" s="116"/>
      <c r="I15" s="64">
        <f>G15</f>
        <v>45270</v>
      </c>
      <c r="J15" s="57" t="s">
        <v>23</v>
      </c>
      <c r="K15" s="117" t="s">
        <v>46</v>
      </c>
      <c r="L15" s="117"/>
      <c r="M15" s="120">
        <f>EDATE(G15,-3)</f>
        <v>45179</v>
      </c>
      <c r="N15" s="120"/>
      <c r="O15" s="65">
        <f>M15</f>
        <v>45179</v>
      </c>
      <c r="P15" s="57" t="s">
        <v>23</v>
      </c>
      <c r="Q15" s="117" t="s">
        <v>47</v>
      </c>
      <c r="R15" s="117"/>
      <c r="S15" s="114">
        <v>3150</v>
      </c>
      <c r="T15" s="114"/>
      <c r="U15" s="35" t="s">
        <v>48</v>
      </c>
      <c r="V15" s="4" t="s">
        <v>49</v>
      </c>
      <c r="W15" s="128" t="s">
        <v>50</v>
      </c>
      <c r="X15" s="129"/>
      <c r="Y15" s="25"/>
    </row>
    <row r="16" spans="2:25" ht="18" customHeight="1" x14ac:dyDescent="0.15">
      <c r="B16" s="24"/>
      <c r="C16" s="14"/>
      <c r="D16" s="115" t="s">
        <v>51</v>
      </c>
      <c r="E16" s="115"/>
      <c r="F16" s="115"/>
      <c r="G16" s="116">
        <f>EDATE(G8,-72)</f>
        <v>43444</v>
      </c>
      <c r="H16" s="116"/>
      <c r="I16" s="64">
        <f>G16</f>
        <v>43444</v>
      </c>
      <c r="J16" s="57" t="s">
        <v>23</v>
      </c>
      <c r="K16" s="117" t="s">
        <v>46</v>
      </c>
      <c r="L16" s="117"/>
      <c r="M16" s="120">
        <f>EDATE(G16,-3)</f>
        <v>43353</v>
      </c>
      <c r="N16" s="120"/>
      <c r="O16" s="65">
        <f>M16</f>
        <v>43353</v>
      </c>
      <c r="P16" s="57" t="s">
        <v>23</v>
      </c>
      <c r="Q16" s="117" t="s">
        <v>47</v>
      </c>
      <c r="R16" s="117"/>
      <c r="S16" s="114">
        <v>3000</v>
      </c>
      <c r="T16" s="114"/>
      <c r="U16" s="35" t="s">
        <v>48</v>
      </c>
      <c r="V16" s="4" t="s">
        <v>52</v>
      </c>
      <c r="W16" s="130"/>
      <c r="X16" s="129"/>
      <c r="Y16" s="25"/>
    </row>
    <row r="17" spans="2:25" ht="18" customHeight="1" thickBot="1" x14ac:dyDescent="0.2">
      <c r="B17" s="24"/>
      <c r="C17" s="14"/>
      <c r="E17" s="57"/>
      <c r="G17" s="57"/>
      <c r="M17" s="133"/>
      <c r="N17" s="133"/>
      <c r="O17" s="62"/>
      <c r="W17" s="130"/>
      <c r="X17" s="129"/>
      <c r="Y17" s="25"/>
    </row>
    <row r="18" spans="2:25" ht="18" customHeight="1" thickBot="1" x14ac:dyDescent="0.2">
      <c r="B18" s="24"/>
      <c r="C18" s="14"/>
      <c r="D18" s="2" t="s">
        <v>32</v>
      </c>
      <c r="E18" s="3" t="s">
        <v>33</v>
      </c>
      <c r="F18" s="121">
        <f>S15</f>
        <v>3150</v>
      </c>
      <c r="G18" s="117"/>
      <c r="H18" s="57" t="s">
        <v>34</v>
      </c>
      <c r="I18" s="121">
        <f>S16</f>
        <v>3000</v>
      </c>
      <c r="J18" s="121"/>
      <c r="K18" s="1" t="s">
        <v>35</v>
      </c>
      <c r="L18" s="57" t="s">
        <v>36</v>
      </c>
      <c r="M18" s="121">
        <f>S16</f>
        <v>3000</v>
      </c>
      <c r="N18" s="121"/>
      <c r="O18" s="121"/>
      <c r="P18" s="57" t="s">
        <v>37</v>
      </c>
      <c r="Q18" s="57">
        <v>100</v>
      </c>
      <c r="R18" s="57" t="s">
        <v>38</v>
      </c>
      <c r="S18" s="134">
        <f>ROUND((F18-I18)/M18*100,1)</f>
        <v>5</v>
      </c>
      <c r="T18" s="135"/>
      <c r="U18" s="4" t="s">
        <v>39</v>
      </c>
      <c r="V18" s="57"/>
      <c r="W18" s="57"/>
      <c r="X18" s="15"/>
      <c r="Y18" s="25"/>
    </row>
    <row r="19" spans="2:25" ht="18" customHeight="1" x14ac:dyDescent="0.15">
      <c r="B19" s="24"/>
      <c r="C19" s="14"/>
      <c r="F19" s="117" t="s">
        <v>49</v>
      </c>
      <c r="G19" s="117"/>
      <c r="I19" s="117" t="s">
        <v>52</v>
      </c>
      <c r="J19" s="117"/>
      <c r="M19" s="117" t="s">
        <v>52</v>
      </c>
      <c r="N19" s="117"/>
      <c r="O19" s="117"/>
      <c r="S19" s="117" t="s">
        <v>53</v>
      </c>
      <c r="T19" s="117"/>
      <c r="X19" s="15"/>
      <c r="Y19" s="25"/>
    </row>
    <row r="20" spans="2:25" ht="18" customHeight="1" x14ac:dyDescent="0.15">
      <c r="B20" s="24"/>
      <c r="C20" s="14"/>
      <c r="D20" s="117" t="s">
        <v>47</v>
      </c>
      <c r="E20" s="117"/>
      <c r="F20" s="127" t="s">
        <v>54</v>
      </c>
      <c r="G20" s="127"/>
      <c r="H20" s="127"/>
      <c r="I20" s="127"/>
      <c r="J20" s="127"/>
      <c r="K20" s="127"/>
      <c r="L20" s="127"/>
      <c r="M20" s="127"/>
      <c r="N20" s="57" t="s">
        <v>55</v>
      </c>
      <c r="O20" s="57" t="s">
        <v>56</v>
      </c>
      <c r="P20" s="127" t="s">
        <v>57</v>
      </c>
      <c r="Q20" s="127"/>
      <c r="R20" s="127"/>
      <c r="S20" s="127"/>
      <c r="T20" s="127"/>
      <c r="U20" s="127"/>
      <c r="V20" s="127"/>
      <c r="W20" s="127"/>
      <c r="X20" s="131"/>
      <c r="Y20" s="26"/>
    </row>
    <row r="21" spans="2:25" ht="18" customHeight="1" x14ac:dyDescent="0.15">
      <c r="B21" s="24"/>
      <c r="C21" s="17"/>
      <c r="D21" s="18"/>
      <c r="E21" s="18"/>
      <c r="F21" s="18"/>
      <c r="G21" s="18"/>
      <c r="H21" s="18"/>
      <c r="I21" s="18"/>
      <c r="J21" s="18"/>
      <c r="K21" s="18"/>
      <c r="L21" s="18"/>
      <c r="M21" s="18"/>
      <c r="N21" s="18"/>
      <c r="O21" s="18"/>
      <c r="P21" s="18"/>
      <c r="Q21" s="18"/>
      <c r="R21" s="18"/>
      <c r="S21" s="18"/>
      <c r="T21" s="18"/>
      <c r="U21" s="18"/>
      <c r="V21" s="18"/>
      <c r="W21" s="18"/>
      <c r="X21" s="39"/>
      <c r="Y21" s="25"/>
    </row>
    <row r="22" spans="2:25" ht="9" customHeight="1" x14ac:dyDescent="0.15">
      <c r="B22" s="27"/>
      <c r="C22" s="28"/>
      <c r="D22" s="29"/>
      <c r="E22" s="29"/>
      <c r="F22" s="29"/>
      <c r="G22" s="33"/>
      <c r="H22" s="33"/>
      <c r="I22" s="33"/>
      <c r="J22" s="32"/>
      <c r="K22" s="28"/>
      <c r="L22" s="28"/>
      <c r="M22" s="28"/>
      <c r="N22" s="28"/>
      <c r="O22" s="28"/>
      <c r="P22" s="28"/>
      <c r="Q22" s="28"/>
      <c r="R22" s="28"/>
      <c r="S22" s="28"/>
      <c r="T22" s="28"/>
      <c r="U22" s="28"/>
      <c r="V22" s="28"/>
      <c r="W22" s="28"/>
      <c r="X22" s="28"/>
      <c r="Y22" s="30"/>
    </row>
    <row r="23" spans="2:25" x14ac:dyDescent="0.15">
      <c r="X23" s="105" t="s">
        <v>97</v>
      </c>
    </row>
  </sheetData>
  <mergeCells count="47">
    <mergeCell ref="S12:T12"/>
    <mergeCell ref="S11:T11"/>
    <mergeCell ref="I18:J18"/>
    <mergeCell ref="I19:J19"/>
    <mergeCell ref="M18:O18"/>
    <mergeCell ref="M19:O19"/>
    <mergeCell ref="S18:T18"/>
    <mergeCell ref="S19:T19"/>
    <mergeCell ref="I11:J11"/>
    <mergeCell ref="I12:J12"/>
    <mergeCell ref="M11:O11"/>
    <mergeCell ref="M12:O12"/>
    <mergeCell ref="K15:L15"/>
    <mergeCell ref="M15:N15"/>
    <mergeCell ref="Q15:R15"/>
    <mergeCell ref="S15:T15"/>
    <mergeCell ref="W12:X12"/>
    <mergeCell ref="B2:Y2"/>
    <mergeCell ref="T4:Y4"/>
    <mergeCell ref="R4:S4"/>
    <mergeCell ref="D20:E20"/>
    <mergeCell ref="F20:M20"/>
    <mergeCell ref="F18:G18"/>
    <mergeCell ref="F19:G19"/>
    <mergeCell ref="W15:X17"/>
    <mergeCell ref="Q16:R16"/>
    <mergeCell ref="P20:X20"/>
    <mergeCell ref="F12:G12"/>
    <mergeCell ref="S16:T16"/>
    <mergeCell ref="M17:N17"/>
    <mergeCell ref="D15:F15"/>
    <mergeCell ref="G15:H15"/>
    <mergeCell ref="D16:F16"/>
    <mergeCell ref="G16:H16"/>
    <mergeCell ref="K16:L16"/>
    <mergeCell ref="M16:N16"/>
    <mergeCell ref="F11:G11"/>
    <mergeCell ref="S8:T8"/>
    <mergeCell ref="D9:F9"/>
    <mergeCell ref="G9:H9"/>
    <mergeCell ref="K9:L9"/>
    <mergeCell ref="Q9:R9"/>
    <mergeCell ref="S9:T9"/>
    <mergeCell ref="Q8:R8"/>
    <mergeCell ref="D8:F8"/>
    <mergeCell ref="G8:H8"/>
    <mergeCell ref="K8:L8"/>
  </mergeCells>
  <phoneticPr fontId="5"/>
  <dataValidations count="1">
    <dataValidation type="list" allowBlank="1" showInputMessage="1" showErrorMessage="1" sqref="Q8:R8" xr:uid="{AEC27EE0-0DFC-441F-9043-1A2F4E0D443E}">
      <formula1>"売上高見込み,売上高実績"</formula1>
    </dataValidation>
  </dataValidations>
  <pageMargins left="0.51181102362204722" right="0.51181102362204722"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B2:Y35"/>
  <sheetViews>
    <sheetView view="pageBreakPreview" topLeftCell="A4" zoomScale="90" zoomScaleNormal="85" zoomScaleSheetLayoutView="90" workbookViewId="0">
      <selection activeCell="B2" sqref="B2:Y2"/>
    </sheetView>
  </sheetViews>
  <sheetFormatPr defaultColWidth="9" defaultRowHeight="15.75" x14ac:dyDescent="0.15"/>
  <cols>
    <col min="1" max="1" width="4.5" style="1" customWidth="1"/>
    <col min="2" max="3" width="6.625" style="1" customWidth="1"/>
    <col min="4" max="4" width="9" style="1" customWidth="1"/>
    <col min="5" max="5" width="10.75" style="1" customWidth="1"/>
    <col min="6" max="6" width="11.375" style="1" bestFit="1" customWidth="1"/>
    <col min="7" max="8" width="6.625" style="1" customWidth="1"/>
    <col min="9" max="9" width="15.5" style="1" customWidth="1"/>
    <col min="10" max="10" width="5.625" style="1" customWidth="1"/>
    <col min="11" max="11" width="6.625" style="1" customWidth="1"/>
    <col min="12" max="12" width="10.25" style="1" customWidth="1"/>
    <col min="13" max="13" width="6.625" style="1" customWidth="1"/>
    <col min="14" max="14" width="5.375" style="1" customWidth="1"/>
    <col min="15" max="15" width="8.5" style="1" customWidth="1"/>
    <col min="16" max="16" width="3.625" style="1" customWidth="1"/>
    <col min="17" max="17" width="5.125" style="1" bestFit="1" customWidth="1"/>
    <col min="18" max="18" width="8.5" style="1" customWidth="1"/>
    <col min="19" max="19" width="9.75" style="1" customWidth="1"/>
    <col min="20" max="20" width="9.125" style="1" customWidth="1"/>
    <col min="21" max="21" width="11.125" style="1" customWidth="1"/>
    <col min="22" max="22" width="10.625" style="1" customWidth="1"/>
    <col min="23" max="23" width="11.375" style="1" customWidth="1"/>
    <col min="24" max="24" width="12" style="1" customWidth="1"/>
    <col min="25" max="25" width="6.625" style="1" customWidth="1"/>
    <col min="26" max="26" width="4.625" style="1" customWidth="1"/>
    <col min="27" max="16384" width="9" style="1"/>
  </cols>
  <sheetData>
    <row r="2" spans="2:25" ht="39.6" customHeight="1" x14ac:dyDescent="0.15">
      <c r="B2" s="124" t="s">
        <v>58</v>
      </c>
      <c r="C2" s="124"/>
      <c r="D2" s="124"/>
      <c r="E2" s="124"/>
      <c r="F2" s="124"/>
      <c r="G2" s="124"/>
      <c r="H2" s="124"/>
      <c r="I2" s="124"/>
      <c r="J2" s="124"/>
      <c r="K2" s="124"/>
      <c r="L2" s="124"/>
      <c r="M2" s="124"/>
      <c r="N2" s="124"/>
      <c r="O2" s="124"/>
      <c r="P2" s="124"/>
      <c r="Q2" s="124"/>
      <c r="R2" s="124"/>
      <c r="S2" s="124"/>
      <c r="T2" s="124"/>
      <c r="U2" s="124"/>
      <c r="V2" s="124"/>
      <c r="W2" s="124"/>
      <c r="X2" s="124"/>
      <c r="Y2" s="124"/>
    </row>
    <row r="3" spans="2:25" ht="27" customHeight="1" x14ac:dyDescent="0.15">
      <c r="B3" s="58"/>
      <c r="C3" s="58"/>
      <c r="D3" s="58"/>
      <c r="E3" s="58"/>
      <c r="F3" s="58"/>
      <c r="G3" s="58"/>
      <c r="H3" s="58"/>
      <c r="I3" s="58"/>
      <c r="J3" s="58"/>
      <c r="K3" s="58"/>
      <c r="L3" s="58"/>
      <c r="M3" s="58"/>
      <c r="N3" s="58"/>
      <c r="O3" s="58"/>
      <c r="P3" s="58"/>
      <c r="Q3" s="58"/>
      <c r="R3" s="9"/>
      <c r="S3" s="11"/>
      <c r="T3" s="10"/>
      <c r="U3" s="10"/>
      <c r="V3" s="11" t="s">
        <v>17</v>
      </c>
      <c r="W3" s="10"/>
      <c r="X3" s="10"/>
    </row>
    <row r="4" spans="2:25" ht="20.100000000000001" customHeight="1" x14ac:dyDescent="0.15">
      <c r="B4" s="7"/>
      <c r="C4" s="7"/>
      <c r="D4" s="7"/>
      <c r="E4" s="7"/>
      <c r="F4" s="7"/>
      <c r="G4" s="7"/>
      <c r="H4" s="7"/>
      <c r="I4" s="7"/>
      <c r="J4" s="7"/>
      <c r="K4" s="7"/>
      <c r="L4" s="7"/>
      <c r="M4" s="7"/>
      <c r="N4" s="7"/>
      <c r="O4" s="7"/>
      <c r="P4" s="7"/>
      <c r="Q4" s="7"/>
      <c r="R4" s="126" t="s">
        <v>18</v>
      </c>
      <c r="S4" s="126"/>
      <c r="T4" s="125" t="s">
        <v>59</v>
      </c>
      <c r="U4" s="125"/>
      <c r="V4" s="125"/>
      <c r="W4" s="125"/>
      <c r="X4" s="125"/>
      <c r="Y4" s="125"/>
    </row>
    <row r="5" spans="2:25" ht="20.100000000000001" customHeight="1" x14ac:dyDescent="0.15">
      <c r="B5" s="10" t="s">
        <v>20</v>
      </c>
      <c r="C5" s="11"/>
      <c r="D5" s="11"/>
      <c r="E5" s="11"/>
      <c r="F5" s="11"/>
      <c r="G5" s="11"/>
      <c r="H5" s="11"/>
      <c r="I5" s="11"/>
      <c r="J5" s="11"/>
      <c r="K5" s="11"/>
      <c r="L5" s="11"/>
      <c r="M5" s="11"/>
    </row>
    <row r="6" spans="2:25"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3"/>
    </row>
    <row r="7" spans="2:25" ht="18" customHeight="1" x14ac:dyDescent="0.15">
      <c r="B7" s="24"/>
      <c r="C7" s="34" t="s">
        <v>21</v>
      </c>
      <c r="D7" s="12"/>
      <c r="E7" s="12"/>
      <c r="F7" s="12"/>
      <c r="G7" s="12"/>
      <c r="H7" s="12"/>
      <c r="I7" s="12"/>
      <c r="J7" s="12"/>
      <c r="K7" s="12"/>
      <c r="L7" s="12"/>
      <c r="M7" s="12"/>
      <c r="N7" s="12"/>
      <c r="O7" s="12"/>
      <c r="P7" s="12"/>
      <c r="Q7" s="12"/>
      <c r="R7" s="12"/>
      <c r="S7" s="12"/>
      <c r="T7" s="12"/>
      <c r="U7" s="12"/>
      <c r="V7" s="12"/>
      <c r="W7" s="12"/>
      <c r="X7" s="13"/>
      <c r="Y7" s="25"/>
    </row>
    <row r="8" spans="2:25" ht="18" customHeight="1" x14ac:dyDescent="0.15">
      <c r="B8" s="24"/>
      <c r="C8" s="14"/>
      <c r="D8" s="115" t="s">
        <v>22</v>
      </c>
      <c r="E8" s="115"/>
      <c r="F8" s="115"/>
      <c r="G8" s="119">
        <v>45757</v>
      </c>
      <c r="H8" s="119"/>
      <c r="I8" s="68">
        <f>G8</f>
        <v>45757</v>
      </c>
      <c r="J8" s="57" t="s">
        <v>23</v>
      </c>
      <c r="K8" s="117" t="s">
        <v>24</v>
      </c>
      <c r="L8" s="117"/>
      <c r="M8" s="104" t="s">
        <v>89</v>
      </c>
      <c r="N8" s="66" t="s">
        <v>60</v>
      </c>
      <c r="O8" s="66"/>
      <c r="P8" s="57" t="s">
        <v>23</v>
      </c>
      <c r="Q8" s="118" t="s">
        <v>26</v>
      </c>
      <c r="R8" s="118"/>
      <c r="S8" s="114">
        <v>500000</v>
      </c>
      <c r="T8" s="114"/>
      <c r="U8" s="35" t="s">
        <v>27</v>
      </c>
      <c r="V8" s="36" t="s">
        <v>28</v>
      </c>
      <c r="X8" s="15"/>
      <c r="Y8" s="25"/>
    </row>
    <row r="9" spans="2:25" ht="18" customHeight="1" x14ac:dyDescent="0.15">
      <c r="B9" s="24"/>
      <c r="C9" s="14"/>
      <c r="D9" s="115" t="s">
        <v>29</v>
      </c>
      <c r="E9" s="115"/>
      <c r="F9" s="115"/>
      <c r="G9" s="116">
        <f>EDATE(G8,60)</f>
        <v>47583</v>
      </c>
      <c r="H9" s="116"/>
      <c r="I9" s="64">
        <f>G9</f>
        <v>47583</v>
      </c>
      <c r="J9" s="57" t="s">
        <v>23</v>
      </c>
      <c r="K9" s="117" t="s">
        <v>24</v>
      </c>
      <c r="L9" s="117"/>
      <c r="M9" s="104" t="s">
        <v>90</v>
      </c>
      <c r="N9" s="66" t="s">
        <v>60</v>
      </c>
      <c r="O9" s="66"/>
      <c r="P9" s="57" t="s">
        <v>23</v>
      </c>
      <c r="Q9" s="117" t="s">
        <v>30</v>
      </c>
      <c r="R9" s="117"/>
      <c r="S9" s="114">
        <v>700000</v>
      </c>
      <c r="T9" s="114"/>
      <c r="U9" s="35" t="s">
        <v>27</v>
      </c>
      <c r="V9" s="36" t="s">
        <v>31</v>
      </c>
      <c r="X9" s="15"/>
      <c r="Y9" s="25"/>
    </row>
    <row r="10" spans="2:25" ht="18" customHeight="1" thickBot="1" x14ac:dyDescent="0.2">
      <c r="B10" s="24"/>
      <c r="C10" s="14"/>
      <c r="E10" s="57"/>
      <c r="G10" s="57"/>
      <c r="X10" s="15"/>
      <c r="Y10" s="25"/>
    </row>
    <row r="11" spans="2:25" ht="18" customHeight="1" thickBot="1" x14ac:dyDescent="0.2">
      <c r="B11" s="24"/>
      <c r="C11" s="14"/>
      <c r="D11" s="2" t="s">
        <v>32</v>
      </c>
      <c r="E11" s="3" t="s">
        <v>33</v>
      </c>
      <c r="F11" s="121">
        <f>S9</f>
        <v>700000</v>
      </c>
      <c r="G11" s="117"/>
      <c r="H11" s="57" t="s">
        <v>34</v>
      </c>
      <c r="I11" s="121">
        <f>S8</f>
        <v>500000</v>
      </c>
      <c r="J11" s="121"/>
      <c r="K11" s="1" t="s">
        <v>35</v>
      </c>
      <c r="L11" s="57" t="s">
        <v>36</v>
      </c>
      <c r="M11" s="121">
        <f>S8</f>
        <v>500000</v>
      </c>
      <c r="N11" s="121"/>
      <c r="O11" s="121"/>
      <c r="P11" s="57" t="s">
        <v>37</v>
      </c>
      <c r="Q11" s="57">
        <v>100</v>
      </c>
      <c r="R11" s="57" t="s">
        <v>38</v>
      </c>
      <c r="S11" s="134">
        <f>ROUND((F11-I11)/M11*100,1)</f>
        <v>40</v>
      </c>
      <c r="T11" s="135"/>
      <c r="U11" s="4" t="s">
        <v>39</v>
      </c>
      <c r="V11" s="4" t="s">
        <v>40</v>
      </c>
      <c r="W11" s="5">
        <f>S18+5</f>
        <v>-0.29999999999999982</v>
      </c>
      <c r="X11" s="16" t="s">
        <v>39</v>
      </c>
      <c r="Y11" s="25"/>
    </row>
    <row r="12" spans="2:25" ht="18" customHeight="1" x14ac:dyDescent="0.15">
      <c r="B12" s="24"/>
      <c r="C12" s="17"/>
      <c r="D12" s="18"/>
      <c r="E12" s="18"/>
      <c r="F12" s="132" t="s">
        <v>31</v>
      </c>
      <c r="G12" s="132"/>
      <c r="H12" s="18"/>
      <c r="I12" s="132" t="s">
        <v>41</v>
      </c>
      <c r="J12" s="132"/>
      <c r="K12" s="18"/>
      <c r="L12" s="18"/>
      <c r="M12" s="132" t="s">
        <v>41</v>
      </c>
      <c r="N12" s="132"/>
      <c r="O12" s="132"/>
      <c r="P12" s="18"/>
      <c r="Q12" s="18"/>
      <c r="R12" s="18"/>
      <c r="S12" s="18"/>
      <c r="T12" s="132" t="s">
        <v>53</v>
      </c>
      <c r="U12" s="132"/>
      <c r="V12" s="18"/>
      <c r="W12" s="122" t="s">
        <v>43</v>
      </c>
      <c r="X12" s="123"/>
      <c r="Y12" s="25"/>
    </row>
    <row r="13" spans="2:25" ht="18" customHeight="1" x14ac:dyDescent="0.15">
      <c r="B13" s="24"/>
      <c r="Y13" s="25"/>
    </row>
    <row r="14" spans="2:25" ht="18" customHeight="1" x14ac:dyDescent="0.15">
      <c r="B14" s="24"/>
      <c r="C14" s="34" t="s">
        <v>61</v>
      </c>
      <c r="D14" s="12"/>
      <c r="E14" s="12"/>
      <c r="F14" s="12"/>
      <c r="G14" s="12"/>
      <c r="H14" s="12"/>
      <c r="I14" s="12"/>
      <c r="J14" s="12"/>
      <c r="K14" s="12"/>
      <c r="L14" s="12"/>
      <c r="M14" s="12"/>
      <c r="N14" s="12"/>
      <c r="O14" s="12"/>
      <c r="P14" s="12"/>
      <c r="Q14" s="12"/>
      <c r="R14" s="12"/>
      <c r="S14" s="12"/>
      <c r="T14" s="12"/>
      <c r="U14" s="12"/>
      <c r="V14" s="12"/>
      <c r="W14" s="12"/>
      <c r="X14" s="13"/>
      <c r="Y14" s="25"/>
    </row>
    <row r="15" spans="2:25" ht="18" customHeight="1" x14ac:dyDescent="0.15">
      <c r="B15" s="24"/>
      <c r="C15" s="14"/>
      <c r="D15" s="115" t="s">
        <v>45</v>
      </c>
      <c r="E15" s="115"/>
      <c r="F15" s="115"/>
      <c r="G15" s="116">
        <f>EDATE(G8,-12)</f>
        <v>45392</v>
      </c>
      <c r="H15" s="116"/>
      <c r="I15" s="64">
        <f>G15</f>
        <v>45392</v>
      </c>
      <c r="J15" s="57" t="s">
        <v>23</v>
      </c>
      <c r="K15" s="117" t="s">
        <v>46</v>
      </c>
      <c r="L15" s="117"/>
      <c r="M15" s="136">
        <f>EDATE(G15,-3)</f>
        <v>45301</v>
      </c>
      <c r="N15" s="136"/>
      <c r="O15" s="71">
        <f>M15</f>
        <v>45301</v>
      </c>
      <c r="P15" s="57" t="s">
        <v>23</v>
      </c>
      <c r="Q15" s="117" t="s">
        <v>47</v>
      </c>
      <c r="R15" s="117"/>
      <c r="S15" s="137">
        <f>L26</f>
        <v>2011390</v>
      </c>
      <c r="T15" s="137"/>
      <c r="U15" s="38" t="s">
        <v>62</v>
      </c>
      <c r="V15" s="36" t="s">
        <v>49</v>
      </c>
      <c r="W15" s="128" t="s">
        <v>50</v>
      </c>
      <c r="X15" s="129"/>
      <c r="Y15" s="25"/>
    </row>
    <row r="16" spans="2:25" ht="18" customHeight="1" x14ac:dyDescent="0.15">
      <c r="B16" s="24"/>
      <c r="C16" s="14"/>
      <c r="D16" s="115" t="s">
        <v>51</v>
      </c>
      <c r="E16" s="115"/>
      <c r="F16" s="115"/>
      <c r="G16" s="116">
        <f>EDATE(G8,-72)</f>
        <v>43565</v>
      </c>
      <c r="H16" s="116"/>
      <c r="I16" s="64">
        <f>G16</f>
        <v>43565</v>
      </c>
      <c r="J16" s="57" t="s">
        <v>23</v>
      </c>
      <c r="K16" s="117" t="s">
        <v>46</v>
      </c>
      <c r="L16" s="117"/>
      <c r="M16" s="136">
        <f>EDATE(G16,-3)</f>
        <v>43475</v>
      </c>
      <c r="N16" s="136"/>
      <c r="O16" s="71">
        <f>M16</f>
        <v>43475</v>
      </c>
      <c r="P16" s="57" t="s">
        <v>23</v>
      </c>
      <c r="Q16" s="117" t="s">
        <v>47</v>
      </c>
      <c r="R16" s="117"/>
      <c r="S16" s="114">
        <f>V27</f>
        <v>2123752</v>
      </c>
      <c r="T16" s="114"/>
      <c r="U16" s="38" t="s">
        <v>62</v>
      </c>
      <c r="V16" s="36" t="s">
        <v>52</v>
      </c>
      <c r="W16" s="130"/>
      <c r="X16" s="129"/>
      <c r="Y16" s="25"/>
    </row>
    <row r="17" spans="2:25" ht="18" customHeight="1" thickBot="1" x14ac:dyDescent="0.2">
      <c r="B17" s="24"/>
      <c r="C17" s="14"/>
      <c r="E17" s="57"/>
      <c r="G17" s="57"/>
      <c r="M17" s="133"/>
      <c r="N17" s="133"/>
      <c r="O17" s="62"/>
      <c r="W17" s="130"/>
      <c r="X17" s="129"/>
      <c r="Y17" s="25"/>
    </row>
    <row r="18" spans="2:25" ht="18" customHeight="1" thickBot="1" x14ac:dyDescent="0.2">
      <c r="B18" s="24"/>
      <c r="C18" s="14"/>
      <c r="D18" s="2" t="s">
        <v>32</v>
      </c>
      <c r="E18" s="3" t="s">
        <v>33</v>
      </c>
      <c r="F18" s="121">
        <f>S15</f>
        <v>2011390</v>
      </c>
      <c r="G18" s="117"/>
      <c r="H18" s="57" t="s">
        <v>34</v>
      </c>
      <c r="I18" s="121">
        <f>S16</f>
        <v>2123752</v>
      </c>
      <c r="J18" s="121"/>
      <c r="K18" s="1" t="s">
        <v>35</v>
      </c>
      <c r="L18" s="57" t="s">
        <v>36</v>
      </c>
      <c r="M18" s="121">
        <f>S16</f>
        <v>2123752</v>
      </c>
      <c r="N18" s="121"/>
      <c r="O18" s="121"/>
      <c r="P18" s="57" t="s">
        <v>37</v>
      </c>
      <c r="Q18" s="57">
        <v>100</v>
      </c>
      <c r="R18" s="57" t="s">
        <v>38</v>
      </c>
      <c r="S18" s="134">
        <f>ROUND((F18-I18)/M18*100,1)</f>
        <v>-5.3</v>
      </c>
      <c r="T18" s="135"/>
      <c r="U18" s="4" t="s">
        <v>39</v>
      </c>
      <c r="V18" s="57"/>
      <c r="W18" s="57"/>
      <c r="X18" s="15"/>
      <c r="Y18" s="25"/>
    </row>
    <row r="19" spans="2:25" ht="18" customHeight="1" x14ac:dyDescent="0.15">
      <c r="B19" s="24"/>
      <c r="C19" s="14"/>
      <c r="F19" s="117" t="s">
        <v>49</v>
      </c>
      <c r="G19" s="117"/>
      <c r="J19" s="117" t="s">
        <v>52</v>
      </c>
      <c r="K19" s="117"/>
      <c r="N19" s="117" t="s">
        <v>52</v>
      </c>
      <c r="O19" s="117"/>
      <c r="P19" s="117"/>
      <c r="T19" s="117" t="s">
        <v>53</v>
      </c>
      <c r="U19" s="117"/>
      <c r="X19" s="15"/>
      <c r="Y19" s="25"/>
    </row>
    <row r="20" spans="2:25" ht="98.45" customHeight="1" x14ac:dyDescent="0.15">
      <c r="B20" s="24"/>
      <c r="C20" s="14"/>
      <c r="D20" s="117" t="s">
        <v>47</v>
      </c>
      <c r="E20" s="117"/>
      <c r="F20" s="127" t="s">
        <v>54</v>
      </c>
      <c r="G20" s="127"/>
      <c r="H20" s="127"/>
      <c r="I20" s="127"/>
      <c r="J20" s="127"/>
      <c r="K20" s="127"/>
      <c r="L20" s="127"/>
      <c r="M20" s="111" t="s">
        <v>55</v>
      </c>
      <c r="N20" s="111" t="s">
        <v>56</v>
      </c>
      <c r="O20" s="144" t="s">
        <v>94</v>
      </c>
      <c r="P20" s="145"/>
      <c r="Q20" s="145"/>
      <c r="R20" s="145"/>
      <c r="S20" s="145"/>
      <c r="T20" s="145"/>
      <c r="U20" s="145"/>
      <c r="V20" s="145"/>
      <c r="W20" s="145"/>
      <c r="X20" s="145"/>
      <c r="Y20" s="146"/>
    </row>
    <row r="21" spans="2:25" ht="18" customHeight="1" x14ac:dyDescent="0.15">
      <c r="B21" s="24"/>
      <c r="C21" s="14"/>
      <c r="X21" s="15"/>
      <c r="Y21" s="25"/>
    </row>
    <row r="22" spans="2:25" ht="18" customHeight="1" x14ac:dyDescent="0.15">
      <c r="B22" s="24"/>
      <c r="C22" s="14"/>
      <c r="D22" s="75" t="s">
        <v>63</v>
      </c>
      <c r="E22" s="76">
        <f>M15</f>
        <v>45301</v>
      </c>
      <c r="F22" s="74">
        <f>O15</f>
        <v>45301</v>
      </c>
      <c r="G22" s="6" t="s">
        <v>64</v>
      </c>
      <c r="H22" s="8"/>
      <c r="J22" s="8"/>
      <c r="U22" s="8"/>
      <c r="V22" s="8"/>
      <c r="W22" s="8"/>
      <c r="X22" s="19"/>
      <c r="Y22" s="26"/>
    </row>
    <row r="23" spans="2:25" ht="18" customHeight="1" x14ac:dyDescent="0.15">
      <c r="B23" s="24"/>
      <c r="C23" s="14"/>
      <c r="D23" s="8"/>
      <c r="E23" s="1" t="str">
        <f>("バックデータにおいて、")&amp;TEXT(M15,"gggyy")&amp;("年（")&amp;TEXT(O15,"yyyy")&amp;("年）")&amp;("の数値が公表されていないため、公表済みの")</f>
        <v>バックデータにおいて、令和06年（2024年）の数値が公表されていないため、公表済みの</v>
      </c>
      <c r="F23" s="8"/>
      <c r="G23" s="8"/>
      <c r="H23" s="8"/>
      <c r="I23" s="8"/>
      <c r="J23" s="8"/>
      <c r="M23" s="142" t="str">
        <f>T31</f>
        <v>令和05年</v>
      </c>
      <c r="N23" s="142"/>
      <c r="O23" s="143">
        <f>U31</f>
        <v>2023</v>
      </c>
      <c r="P23" s="143"/>
      <c r="Q23" s="115" t="s">
        <v>65</v>
      </c>
      <c r="R23" s="115"/>
      <c r="S23" s="115"/>
      <c r="T23" s="115"/>
      <c r="U23" s="115"/>
      <c r="V23" s="115"/>
      <c r="W23" s="115"/>
      <c r="X23" s="19"/>
      <c r="Y23" s="26"/>
    </row>
    <row r="24" spans="2:25" ht="18" customHeight="1" x14ac:dyDescent="0.15">
      <c r="B24" s="24"/>
      <c r="C24" s="14"/>
      <c r="D24" s="8"/>
      <c r="F24" s="8"/>
      <c r="G24" s="8"/>
      <c r="H24" s="8"/>
      <c r="I24" s="8"/>
      <c r="J24" s="8"/>
      <c r="K24" s="8"/>
      <c r="L24" s="8"/>
      <c r="M24" s="8"/>
      <c r="N24" s="8"/>
      <c r="O24" s="8"/>
      <c r="P24" s="8"/>
      <c r="Q24" s="8"/>
      <c r="R24" s="8"/>
      <c r="S24" s="8"/>
      <c r="T24" s="8"/>
      <c r="U24" s="8"/>
      <c r="V24" s="8"/>
      <c r="W24" s="8"/>
      <c r="X24" s="19"/>
      <c r="Y24" s="26"/>
    </row>
    <row r="25" spans="2:25" ht="18" customHeight="1" x14ac:dyDescent="0.15">
      <c r="B25" s="24"/>
      <c r="C25" s="14"/>
      <c r="D25" s="60"/>
      <c r="E25" s="106" t="str">
        <f>M23&amp;("（")&amp;O23&amp;("年）")&amp;("の市場規模")</f>
        <v>令和05年（2023年）の市場規模</v>
      </c>
      <c r="F25" s="107"/>
      <c r="G25" s="107"/>
      <c r="H25" s="101"/>
      <c r="I25" s="140" t="str">
        <f>T25</f>
        <v>＜過去5年間の1年当たり平均成長率について＞</v>
      </c>
      <c r="J25" s="140"/>
      <c r="K25" s="140"/>
      <c r="L25" s="8" t="str">
        <f>TEXT(M15,"gggyy")&amp;("年（")&amp;TEXT(O15,"yyyy")&amp;("年）")&amp;("の市場規模")</f>
        <v>令和06年（2024年）の市場規模</v>
      </c>
      <c r="M25" s="60"/>
      <c r="N25" s="60"/>
      <c r="O25" s="60"/>
      <c r="P25" s="60"/>
      <c r="Q25" s="60"/>
      <c r="R25" s="8"/>
      <c r="S25" s="8"/>
      <c r="T25" s="92" t="s">
        <v>66</v>
      </c>
      <c r="U25" s="12"/>
      <c r="V25" s="12"/>
      <c r="W25" s="13"/>
      <c r="X25" s="19"/>
      <c r="Y25" s="26"/>
    </row>
    <row r="26" spans="2:25" ht="18" customHeight="1" x14ac:dyDescent="0.15">
      <c r="B26" s="24"/>
      <c r="C26" s="14"/>
      <c r="D26" s="8"/>
      <c r="E26" s="138">
        <f>V31</f>
        <v>2033350</v>
      </c>
      <c r="F26" s="138"/>
      <c r="G26" s="72" t="str">
        <f>V26</f>
        <v>百万円</v>
      </c>
      <c r="H26" s="61" t="s">
        <v>37</v>
      </c>
      <c r="I26" s="139">
        <f>ROUND(W32,4)</f>
        <v>0.98919999999999997</v>
      </c>
      <c r="J26" s="139"/>
      <c r="K26" s="61" t="s">
        <v>38</v>
      </c>
      <c r="L26" s="141">
        <f>ROUNDUP(E26*I26,0)</f>
        <v>2011390</v>
      </c>
      <c r="M26" s="141"/>
      <c r="N26" s="141"/>
      <c r="O26" s="61" t="str">
        <f>V26</f>
        <v>百万円</v>
      </c>
      <c r="P26" s="8" t="s">
        <v>67</v>
      </c>
      <c r="S26" s="8"/>
      <c r="T26" s="94"/>
      <c r="V26" s="37" t="s">
        <v>62</v>
      </c>
      <c r="W26" s="93" t="s">
        <v>68</v>
      </c>
      <c r="X26" s="19"/>
      <c r="Y26" s="26"/>
    </row>
    <row r="27" spans="2:25" ht="18" customHeight="1" x14ac:dyDescent="0.15">
      <c r="B27" s="24"/>
      <c r="C27" s="14"/>
      <c r="D27" s="8"/>
      <c r="E27" s="86"/>
      <c r="F27" s="86"/>
      <c r="G27" s="72"/>
      <c r="H27" s="61"/>
      <c r="I27" s="61"/>
      <c r="J27" s="87"/>
      <c r="K27" s="87"/>
      <c r="L27" s="88"/>
      <c r="M27" s="61"/>
      <c r="N27" s="83"/>
      <c r="O27" s="83"/>
      <c r="P27" s="83"/>
      <c r="Q27" s="61"/>
      <c r="R27" s="8"/>
      <c r="S27" s="8"/>
      <c r="T27" s="108" t="s">
        <v>69</v>
      </c>
      <c r="U27" s="109">
        <v>2019</v>
      </c>
      <c r="V27" s="89">
        <v>2123752</v>
      </c>
      <c r="W27" s="95"/>
      <c r="X27" s="19"/>
      <c r="Y27" s="26"/>
    </row>
    <row r="28" spans="2:25" ht="18" customHeight="1" x14ac:dyDescent="0.15">
      <c r="B28" s="90"/>
      <c r="T28" s="108" t="s">
        <v>70</v>
      </c>
      <c r="U28" s="109">
        <v>2020</v>
      </c>
      <c r="V28" s="89">
        <v>2077978</v>
      </c>
      <c r="W28" s="96">
        <f>V28/V27</f>
        <v>0.97844663595372716</v>
      </c>
      <c r="X28" s="15"/>
      <c r="Y28" s="25"/>
    </row>
    <row r="29" spans="2:25" ht="18" customHeight="1" x14ac:dyDescent="0.15">
      <c r="B29" s="90"/>
      <c r="D29" s="6"/>
      <c r="L29" s="6"/>
      <c r="T29" s="108" t="s">
        <v>93</v>
      </c>
      <c r="U29" s="109">
        <v>2021</v>
      </c>
      <c r="V29" s="89">
        <v>2265123</v>
      </c>
      <c r="W29" s="96">
        <f>V29/V28</f>
        <v>1.0900611074804449</v>
      </c>
      <c r="X29" s="15"/>
      <c r="Y29" s="25"/>
    </row>
    <row r="30" spans="2:25" ht="18" customHeight="1" x14ac:dyDescent="0.15">
      <c r="B30" s="90"/>
      <c r="I30" s="63"/>
      <c r="J30" s="31"/>
      <c r="T30" s="108" t="s">
        <v>92</v>
      </c>
      <c r="U30" s="109">
        <v>2022</v>
      </c>
      <c r="V30" s="89">
        <v>2296166</v>
      </c>
      <c r="W30" s="96">
        <f>V30/V29</f>
        <v>1.0137047745310077</v>
      </c>
      <c r="X30" s="15"/>
      <c r="Y30" s="25"/>
    </row>
    <row r="31" spans="2:25" ht="18" customHeight="1" x14ac:dyDescent="0.15">
      <c r="B31" s="90"/>
      <c r="I31" s="73"/>
      <c r="J31" s="57"/>
      <c r="T31" s="108" t="s">
        <v>91</v>
      </c>
      <c r="U31" s="109">
        <v>2023</v>
      </c>
      <c r="V31" s="89">
        <v>2033350</v>
      </c>
      <c r="W31" s="96">
        <f>V31/V30</f>
        <v>0.88554137636390395</v>
      </c>
      <c r="X31" s="15"/>
      <c r="Y31" s="25"/>
    </row>
    <row r="32" spans="2:25" x14ac:dyDescent="0.15">
      <c r="B32" s="90"/>
      <c r="I32" s="73"/>
      <c r="J32" s="57"/>
      <c r="T32" s="17"/>
      <c r="U32" s="18"/>
      <c r="V32" s="97" t="s">
        <v>71</v>
      </c>
      <c r="W32" s="98">
        <f>GEOMEAN(W28:W31)</f>
        <v>0.98918400397505946</v>
      </c>
      <c r="X32" s="15"/>
      <c r="Y32" s="25"/>
    </row>
    <row r="33" spans="2:25" x14ac:dyDescent="0.15">
      <c r="B33" s="90"/>
      <c r="C33" s="17"/>
      <c r="D33" s="18"/>
      <c r="E33" s="18"/>
      <c r="F33" s="18"/>
      <c r="G33" s="18"/>
      <c r="H33" s="18"/>
      <c r="I33" s="91"/>
      <c r="J33" s="70"/>
      <c r="K33" s="18"/>
      <c r="L33" s="18"/>
      <c r="M33" s="18"/>
      <c r="N33" s="18"/>
      <c r="O33" s="18"/>
      <c r="P33" s="18"/>
      <c r="Q33" s="18"/>
      <c r="R33" s="18"/>
      <c r="S33" s="18"/>
      <c r="T33" s="18"/>
      <c r="U33" s="18"/>
      <c r="V33" s="18"/>
      <c r="W33" s="18"/>
      <c r="X33" s="39"/>
      <c r="Y33" s="25"/>
    </row>
    <row r="34" spans="2:25" ht="9" customHeight="1" x14ac:dyDescent="0.15">
      <c r="B34" s="27"/>
      <c r="C34" s="28"/>
      <c r="D34" s="28"/>
      <c r="E34" s="28"/>
      <c r="F34" s="28"/>
      <c r="G34" s="28"/>
      <c r="H34" s="28"/>
      <c r="I34" s="28"/>
      <c r="J34" s="28"/>
      <c r="K34" s="28"/>
      <c r="L34" s="28"/>
      <c r="M34" s="28"/>
      <c r="N34" s="28"/>
      <c r="O34" s="28"/>
      <c r="P34" s="28"/>
      <c r="Q34" s="28"/>
      <c r="R34" s="28"/>
      <c r="S34" s="28"/>
      <c r="T34" s="28"/>
      <c r="U34" s="28"/>
      <c r="V34" s="28"/>
      <c r="W34" s="28"/>
      <c r="X34" s="28"/>
      <c r="Y34" s="30"/>
    </row>
    <row r="35" spans="2:25" x14ac:dyDescent="0.15">
      <c r="X35" s="105" t="s">
        <v>97</v>
      </c>
    </row>
  </sheetData>
  <mergeCells count="54">
    <mergeCell ref="S18:T18"/>
    <mergeCell ref="M23:N23"/>
    <mergeCell ref="F18:G18"/>
    <mergeCell ref="F19:G19"/>
    <mergeCell ref="J19:K19"/>
    <mergeCell ref="N19:P19"/>
    <mergeCell ref="I18:J18"/>
    <mergeCell ref="M18:O18"/>
    <mergeCell ref="T19:U19"/>
    <mergeCell ref="O23:P23"/>
    <mergeCell ref="Q23:W23"/>
    <mergeCell ref="F20:L20"/>
    <mergeCell ref="O20:Y20"/>
    <mergeCell ref="D20:E20"/>
    <mergeCell ref="E26:F26"/>
    <mergeCell ref="I26:J26"/>
    <mergeCell ref="I25:K25"/>
    <mergeCell ref="L26:N26"/>
    <mergeCell ref="M17:N17"/>
    <mergeCell ref="T12:U12"/>
    <mergeCell ref="W12:X12"/>
    <mergeCell ref="D15:F15"/>
    <mergeCell ref="G15:H15"/>
    <mergeCell ref="K15:L15"/>
    <mergeCell ref="M15:N15"/>
    <mergeCell ref="Q15:R15"/>
    <mergeCell ref="S15:T15"/>
    <mergeCell ref="W15:X17"/>
    <mergeCell ref="D16:F16"/>
    <mergeCell ref="G16:H16"/>
    <mergeCell ref="K16:L16"/>
    <mergeCell ref="M16:N16"/>
    <mergeCell ref="Q16:R16"/>
    <mergeCell ref="S16:T16"/>
    <mergeCell ref="F12:G12"/>
    <mergeCell ref="I11:J11"/>
    <mergeCell ref="I12:J12"/>
    <mergeCell ref="M11:O11"/>
    <mergeCell ref="M12:O12"/>
    <mergeCell ref="S11:T11"/>
    <mergeCell ref="S9:T9"/>
    <mergeCell ref="B2:Y2"/>
    <mergeCell ref="R4:S4"/>
    <mergeCell ref="T4:Y4"/>
    <mergeCell ref="D8:F8"/>
    <mergeCell ref="G8:H8"/>
    <mergeCell ref="K8:L8"/>
    <mergeCell ref="Q8:R8"/>
    <mergeCell ref="S8:T8"/>
    <mergeCell ref="D9:F9"/>
    <mergeCell ref="G9:H9"/>
    <mergeCell ref="K9:L9"/>
    <mergeCell ref="Q9:R9"/>
    <mergeCell ref="F11:G11"/>
  </mergeCells>
  <phoneticPr fontId="5"/>
  <conditionalFormatting sqref="V27:V31">
    <cfRule type="expression" dxfId="8" priority="1" stopIfTrue="1">
      <formula>AND(MOD($B31,100)=0,$D31=2015)</formula>
    </cfRule>
    <cfRule type="expression" dxfId="7" priority="2" stopIfTrue="1">
      <formula>MOD($B31,100)=0</formula>
    </cfRule>
    <cfRule type="expression" dxfId="6" priority="3" stopIfTrue="1">
      <formula>$D31=2015</formula>
    </cfRule>
  </conditionalFormatting>
  <dataValidations count="1">
    <dataValidation type="list" allowBlank="1" showInputMessage="1" showErrorMessage="1" sqref="Q8:R8" xr:uid="{9EAD0E37-B46F-4E84-9844-DF605AD631B9}">
      <formula1>"売上高見込み,売上高実績"</formula1>
    </dataValidation>
  </dataValidations>
  <pageMargins left="0.51181102362204722" right="0.51181102362204722" top="0.74803149606299213" bottom="0.74803149606299213" header="0.31496062992125984" footer="0.31496062992125984"/>
  <pageSetup paperSize="9" scale="65" orientation="landscape" r:id="rId1"/>
  <ignoredErrors>
    <ignoredError sqref="I8 O16 G26 E2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B2:AA34"/>
  <sheetViews>
    <sheetView view="pageBreakPreview" zoomScale="90" zoomScaleNormal="85" zoomScaleSheetLayoutView="90" workbookViewId="0">
      <selection activeCell="B2" sqref="B2:AA2"/>
    </sheetView>
  </sheetViews>
  <sheetFormatPr defaultColWidth="9" defaultRowHeight="15.75" x14ac:dyDescent="0.15"/>
  <cols>
    <col min="1" max="1" width="4.5" style="1" customWidth="1"/>
    <col min="2" max="3" width="6.625" style="1" customWidth="1"/>
    <col min="4" max="4" width="9" style="1" customWidth="1"/>
    <col min="5" max="5" width="8.375" style="1" customWidth="1"/>
    <col min="6" max="6" width="10.375" style="1" customWidth="1"/>
    <col min="7" max="8" width="6.625" style="1" customWidth="1"/>
    <col min="9" max="9" width="16.625" style="1" customWidth="1"/>
    <col min="10" max="10" width="5.5" style="1" bestFit="1" customWidth="1"/>
    <col min="11" max="11" width="6.625" style="1" customWidth="1"/>
    <col min="12" max="12" width="8" style="1" customWidth="1"/>
    <col min="13" max="13" width="6.625" style="1" customWidth="1"/>
    <col min="14" max="14" width="5.5" style="1" bestFit="1" customWidth="1"/>
    <col min="15" max="15" width="8.5" style="1" customWidth="1"/>
    <col min="16" max="16" width="3.625" style="1" bestFit="1" customWidth="1"/>
    <col min="17" max="17" width="5.125" style="1" customWidth="1"/>
    <col min="18" max="18" width="3.625" style="1" customWidth="1"/>
    <col min="19" max="19" width="8.875" style="1" customWidth="1"/>
    <col min="20" max="20" width="3.625" style="1" customWidth="1"/>
    <col min="21" max="21" width="9.875" style="1" customWidth="1"/>
    <col min="22" max="22" width="9.125" style="1" customWidth="1"/>
    <col min="23" max="23" width="8.125" style="1" customWidth="1"/>
    <col min="24" max="24" width="8.875" style="1" customWidth="1"/>
    <col min="25" max="25" width="8.5" style="1" customWidth="1"/>
    <col min="26" max="26" width="9" style="1"/>
    <col min="27" max="27" width="6.625" style="1" customWidth="1"/>
    <col min="28" max="28" width="4.625" style="1" customWidth="1"/>
    <col min="29" max="16384" width="9" style="1"/>
  </cols>
  <sheetData>
    <row r="2" spans="2:27" ht="39.6" customHeight="1" x14ac:dyDescent="0.15">
      <c r="B2" s="124" t="s">
        <v>16</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row>
    <row r="3" spans="2:27" ht="27" customHeight="1" x14ac:dyDescent="0.15">
      <c r="B3" s="58"/>
      <c r="C3" s="58"/>
      <c r="D3" s="58"/>
      <c r="E3" s="58"/>
      <c r="F3" s="58"/>
      <c r="G3" s="58"/>
      <c r="H3" s="58"/>
      <c r="I3" s="58"/>
      <c r="J3" s="58"/>
      <c r="K3" s="58"/>
      <c r="L3" s="58"/>
      <c r="M3" s="58"/>
      <c r="N3" s="58"/>
      <c r="O3" s="58"/>
      <c r="P3" s="58"/>
      <c r="Q3" s="58"/>
      <c r="R3" s="58"/>
      <c r="S3" s="58"/>
      <c r="T3" s="9"/>
      <c r="U3" s="11"/>
      <c r="V3" s="10"/>
      <c r="W3" s="10"/>
      <c r="X3" s="11" t="s">
        <v>17</v>
      </c>
      <c r="Y3" s="10"/>
      <c r="Z3" s="10"/>
    </row>
    <row r="4" spans="2:27" ht="20.100000000000001" customHeight="1" x14ac:dyDescent="0.15">
      <c r="B4" s="7"/>
      <c r="C4" s="7"/>
      <c r="D4" s="7"/>
      <c r="E4" s="7"/>
      <c r="F4" s="7"/>
      <c r="G4" s="7"/>
      <c r="H4" s="7"/>
      <c r="I4" s="7"/>
      <c r="J4" s="7"/>
      <c r="K4" s="7"/>
      <c r="L4" s="7"/>
      <c r="M4" s="7"/>
      <c r="N4" s="7"/>
      <c r="O4" s="7"/>
      <c r="P4" s="7"/>
      <c r="Q4" s="7"/>
      <c r="R4" s="7"/>
      <c r="S4" s="7"/>
      <c r="T4" s="126" t="s">
        <v>18</v>
      </c>
      <c r="U4" s="126"/>
      <c r="V4" s="125" t="s">
        <v>19</v>
      </c>
      <c r="W4" s="125"/>
      <c r="X4" s="125"/>
      <c r="Y4" s="125"/>
      <c r="Z4" s="125"/>
      <c r="AA4" s="125"/>
    </row>
    <row r="5" spans="2:27" ht="20.100000000000001" customHeight="1" x14ac:dyDescent="0.15">
      <c r="B5" s="10" t="s">
        <v>20</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21</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115" t="s">
        <v>22</v>
      </c>
      <c r="E8" s="115"/>
      <c r="F8" s="115"/>
      <c r="G8" s="119">
        <v>45636</v>
      </c>
      <c r="H8" s="119"/>
      <c r="I8" s="64">
        <f>G8</f>
        <v>45636</v>
      </c>
      <c r="J8" s="57" t="s">
        <v>23</v>
      </c>
      <c r="K8" s="117" t="s">
        <v>24</v>
      </c>
      <c r="L8" s="117"/>
      <c r="M8" s="104" t="s">
        <v>87</v>
      </c>
      <c r="N8" s="66" t="s">
        <v>25</v>
      </c>
      <c r="O8" s="67"/>
      <c r="P8" s="57" t="s">
        <v>23</v>
      </c>
      <c r="Q8" s="118" t="s">
        <v>30</v>
      </c>
      <c r="R8" s="118"/>
      <c r="S8" s="118"/>
      <c r="T8" s="118"/>
      <c r="U8" s="114">
        <v>0</v>
      </c>
      <c r="V8" s="114"/>
      <c r="W8" s="35" t="s">
        <v>27</v>
      </c>
      <c r="X8" s="4" t="s">
        <v>28</v>
      </c>
      <c r="Z8" s="15"/>
      <c r="AA8" s="25"/>
    </row>
    <row r="9" spans="2:27" ht="18" customHeight="1" x14ac:dyDescent="0.15">
      <c r="B9" s="24"/>
      <c r="C9" s="14"/>
      <c r="D9" s="69" t="s">
        <v>72</v>
      </c>
      <c r="E9" s="69"/>
      <c r="F9" s="69"/>
      <c r="G9" s="59"/>
      <c r="H9" s="59"/>
      <c r="I9" s="64"/>
      <c r="J9" s="57"/>
      <c r="K9" s="117" t="s">
        <v>24</v>
      </c>
      <c r="L9" s="117"/>
      <c r="M9" s="104" t="s">
        <v>89</v>
      </c>
      <c r="N9" s="66" t="s">
        <v>25</v>
      </c>
      <c r="O9" s="67"/>
      <c r="P9" s="57" t="s">
        <v>23</v>
      </c>
      <c r="Q9" s="118" t="s">
        <v>26</v>
      </c>
      <c r="R9" s="118"/>
      <c r="S9" s="118"/>
      <c r="T9" s="118"/>
      <c r="U9" s="114">
        <v>500000</v>
      </c>
      <c r="V9" s="114"/>
      <c r="W9" s="35" t="s">
        <v>27</v>
      </c>
      <c r="X9" s="4" t="s">
        <v>73</v>
      </c>
      <c r="Z9" s="15"/>
      <c r="AA9" s="25"/>
    </row>
    <row r="10" spans="2:27" ht="18" customHeight="1" x14ac:dyDescent="0.15">
      <c r="B10" s="24"/>
      <c r="C10" s="14"/>
      <c r="D10" s="115" t="s">
        <v>29</v>
      </c>
      <c r="E10" s="115"/>
      <c r="F10" s="115"/>
      <c r="G10" s="116">
        <f>EDATE(G8,60)</f>
        <v>47462</v>
      </c>
      <c r="H10" s="116"/>
      <c r="I10" s="64">
        <f>G10</f>
        <v>47462</v>
      </c>
      <c r="J10" s="57" t="s">
        <v>23</v>
      </c>
      <c r="K10" s="117" t="s">
        <v>24</v>
      </c>
      <c r="L10" s="117"/>
      <c r="M10" s="104" t="s">
        <v>88</v>
      </c>
      <c r="N10" s="66" t="s">
        <v>25</v>
      </c>
      <c r="O10" s="67"/>
      <c r="P10" s="57" t="s">
        <v>23</v>
      </c>
      <c r="Q10" s="117" t="s">
        <v>30</v>
      </c>
      <c r="R10" s="117"/>
      <c r="S10" s="117"/>
      <c r="T10" s="117"/>
      <c r="U10" s="114">
        <v>700000</v>
      </c>
      <c r="V10" s="114"/>
      <c r="W10" s="35" t="s">
        <v>27</v>
      </c>
      <c r="X10" s="4" t="s">
        <v>31</v>
      </c>
      <c r="Z10" s="15"/>
      <c r="AA10" s="25"/>
    </row>
    <row r="11" spans="2:27" ht="18" customHeight="1" x14ac:dyDescent="0.15">
      <c r="B11" s="24"/>
      <c r="C11" s="14"/>
      <c r="D11" s="1" t="s">
        <v>74</v>
      </c>
      <c r="E11" s="57"/>
      <c r="G11" s="57"/>
      <c r="U11" s="147">
        <v>1</v>
      </c>
      <c r="V11" s="147"/>
      <c r="W11" s="4" t="s">
        <v>75</v>
      </c>
      <c r="X11" s="4" t="s">
        <v>76</v>
      </c>
      <c r="Z11" s="15"/>
      <c r="AA11" s="25"/>
    </row>
    <row r="12" spans="2:27" ht="18" customHeight="1" thickBot="1" x14ac:dyDescent="0.2">
      <c r="B12" s="24"/>
      <c r="C12" s="14"/>
      <c r="E12" s="57"/>
      <c r="G12" s="57"/>
      <c r="Z12" s="15"/>
      <c r="AA12" s="25"/>
    </row>
    <row r="13" spans="2:27" ht="18" customHeight="1" thickBot="1" x14ac:dyDescent="0.2">
      <c r="B13" s="24"/>
      <c r="C13" s="14"/>
      <c r="D13" s="2" t="s">
        <v>77</v>
      </c>
      <c r="E13" s="3" t="s">
        <v>33</v>
      </c>
      <c r="F13" s="121">
        <f>U10</f>
        <v>700000</v>
      </c>
      <c r="G13" s="117"/>
      <c r="H13" s="57" t="s">
        <v>34</v>
      </c>
      <c r="I13" s="121">
        <f>U9</f>
        <v>500000</v>
      </c>
      <c r="J13" s="121"/>
      <c r="K13" s="1" t="s">
        <v>35</v>
      </c>
      <c r="L13" s="57" t="s">
        <v>36</v>
      </c>
      <c r="M13" s="121">
        <f>U9</f>
        <v>500000</v>
      </c>
      <c r="N13" s="121"/>
      <c r="O13" s="121"/>
      <c r="P13" s="57" t="s">
        <v>37</v>
      </c>
      <c r="Q13" s="57">
        <v>100</v>
      </c>
      <c r="R13" s="57" t="s">
        <v>37</v>
      </c>
      <c r="S13" s="79">
        <f>5/(5-U11)</f>
        <v>1.25</v>
      </c>
      <c r="T13" s="57" t="s">
        <v>38</v>
      </c>
      <c r="U13" s="134">
        <f>ROUND((F13-I13)/M13*Q13*S13,1)</f>
        <v>50</v>
      </c>
      <c r="V13" s="135"/>
      <c r="W13" s="4" t="s">
        <v>39</v>
      </c>
      <c r="X13" s="4" t="s">
        <v>40</v>
      </c>
      <c r="Y13" s="5">
        <f>U20+5</f>
        <v>10</v>
      </c>
      <c r="Z13" s="16" t="s">
        <v>39</v>
      </c>
      <c r="AA13" s="25"/>
    </row>
    <row r="14" spans="2:27" ht="18" customHeight="1" x14ac:dyDescent="0.15">
      <c r="B14" s="24"/>
      <c r="C14" s="17"/>
      <c r="D14" s="18"/>
      <c r="E14" s="18"/>
      <c r="F14" s="132" t="s">
        <v>31</v>
      </c>
      <c r="G14" s="132"/>
      <c r="H14" s="18"/>
      <c r="I14" s="132" t="s">
        <v>73</v>
      </c>
      <c r="J14" s="132"/>
      <c r="K14" s="18"/>
      <c r="L14" s="18"/>
      <c r="M14" s="132" t="s">
        <v>73</v>
      </c>
      <c r="N14" s="132"/>
      <c r="O14" s="132"/>
      <c r="P14" s="18"/>
      <c r="Q14" s="18"/>
      <c r="R14" s="18"/>
      <c r="S14" s="70" t="s">
        <v>78</v>
      </c>
      <c r="T14" s="18"/>
      <c r="U14" s="132" t="s">
        <v>42</v>
      </c>
      <c r="V14" s="132"/>
      <c r="W14" s="18"/>
      <c r="X14" s="18"/>
      <c r="Y14" s="122" t="s">
        <v>43</v>
      </c>
      <c r="Z14" s="123"/>
      <c r="AA14" s="25"/>
    </row>
    <row r="15" spans="2:27" ht="18" customHeight="1" x14ac:dyDescent="0.15">
      <c r="B15" s="24"/>
      <c r="AA15" s="25"/>
    </row>
    <row r="16" spans="2:27" ht="18" customHeight="1" x14ac:dyDescent="0.15">
      <c r="B16" s="24"/>
      <c r="C16" s="34" t="s">
        <v>44</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115" t="s">
        <v>45</v>
      </c>
      <c r="E17" s="115"/>
      <c r="F17" s="115"/>
      <c r="G17" s="116">
        <f>EDATE(G8,-12)</f>
        <v>45270</v>
      </c>
      <c r="H17" s="116"/>
      <c r="I17" s="64">
        <f>G17</f>
        <v>45270</v>
      </c>
      <c r="J17" s="57" t="s">
        <v>23</v>
      </c>
      <c r="K17" s="117" t="s">
        <v>46</v>
      </c>
      <c r="L17" s="117"/>
      <c r="M17" s="120">
        <f>EDATE(G17,-3)</f>
        <v>45179</v>
      </c>
      <c r="N17" s="120"/>
      <c r="O17" s="65">
        <f>M17</f>
        <v>45179</v>
      </c>
      <c r="P17" s="57" t="s">
        <v>23</v>
      </c>
      <c r="Q17" s="117" t="s">
        <v>47</v>
      </c>
      <c r="R17" s="117"/>
      <c r="S17" s="117"/>
      <c r="T17" s="117"/>
      <c r="U17" s="114">
        <v>3150</v>
      </c>
      <c r="V17" s="114"/>
      <c r="W17" s="35" t="s">
        <v>79</v>
      </c>
      <c r="X17" s="4" t="s">
        <v>49</v>
      </c>
      <c r="Y17" s="128" t="s">
        <v>50</v>
      </c>
      <c r="Z17" s="129"/>
      <c r="AA17" s="25"/>
    </row>
    <row r="18" spans="2:27" ht="18" customHeight="1" x14ac:dyDescent="0.15">
      <c r="B18" s="24"/>
      <c r="C18" s="14"/>
      <c r="D18" s="115" t="s">
        <v>51</v>
      </c>
      <c r="E18" s="115"/>
      <c r="F18" s="115"/>
      <c r="G18" s="116">
        <f>EDATE(G8,-72)</f>
        <v>43444</v>
      </c>
      <c r="H18" s="116"/>
      <c r="I18" s="64">
        <f>G18</f>
        <v>43444</v>
      </c>
      <c r="J18" s="57" t="s">
        <v>23</v>
      </c>
      <c r="K18" s="117" t="s">
        <v>46</v>
      </c>
      <c r="L18" s="117"/>
      <c r="M18" s="120">
        <f>EDATE(G18,-3)</f>
        <v>43353</v>
      </c>
      <c r="N18" s="120"/>
      <c r="O18" s="65">
        <f>M18</f>
        <v>43353</v>
      </c>
      <c r="P18" s="57" t="s">
        <v>23</v>
      </c>
      <c r="Q18" s="117" t="s">
        <v>47</v>
      </c>
      <c r="R18" s="117"/>
      <c r="S18" s="117"/>
      <c r="T18" s="117"/>
      <c r="U18" s="114">
        <v>3000</v>
      </c>
      <c r="V18" s="114"/>
      <c r="W18" s="35" t="s">
        <v>79</v>
      </c>
      <c r="X18" s="4" t="s">
        <v>52</v>
      </c>
      <c r="Y18" s="130"/>
      <c r="Z18" s="129"/>
      <c r="AA18" s="25"/>
    </row>
    <row r="19" spans="2:27" ht="18" customHeight="1" thickBot="1" x14ac:dyDescent="0.2">
      <c r="B19" s="24"/>
      <c r="C19" s="14"/>
      <c r="E19" s="57"/>
      <c r="G19" s="57"/>
      <c r="M19" s="133"/>
      <c r="N19" s="133"/>
      <c r="O19" s="62"/>
      <c r="Y19" s="130"/>
      <c r="Z19" s="129"/>
      <c r="AA19" s="25"/>
    </row>
    <row r="20" spans="2:27" ht="18" customHeight="1" thickBot="1" x14ac:dyDescent="0.2">
      <c r="B20" s="24"/>
      <c r="C20" s="14"/>
      <c r="D20" s="2" t="s">
        <v>32</v>
      </c>
      <c r="E20" s="3" t="s">
        <v>33</v>
      </c>
      <c r="F20" s="121">
        <f>U17</f>
        <v>3150</v>
      </c>
      <c r="G20" s="117"/>
      <c r="H20" s="57" t="s">
        <v>34</v>
      </c>
      <c r="I20" s="121">
        <f>U18</f>
        <v>3000</v>
      </c>
      <c r="J20" s="121"/>
      <c r="K20" s="1" t="s">
        <v>35</v>
      </c>
      <c r="L20" s="57" t="s">
        <v>36</v>
      </c>
      <c r="M20" s="121">
        <f>U18</f>
        <v>3000</v>
      </c>
      <c r="N20" s="121"/>
      <c r="O20" s="121"/>
      <c r="P20" s="57" t="s">
        <v>37</v>
      </c>
      <c r="Q20" s="57">
        <v>100</v>
      </c>
      <c r="R20" s="57"/>
      <c r="S20" s="57"/>
      <c r="T20" s="57" t="s">
        <v>38</v>
      </c>
      <c r="U20" s="134">
        <f>ROUND((F20-I20)/M20*100,1)</f>
        <v>5</v>
      </c>
      <c r="V20" s="135"/>
      <c r="W20" s="4" t="s">
        <v>39</v>
      </c>
      <c r="X20" s="57"/>
      <c r="Y20" s="57"/>
      <c r="Z20" s="15"/>
      <c r="AA20" s="25"/>
    </row>
    <row r="21" spans="2:27" ht="18" customHeight="1" x14ac:dyDescent="0.15">
      <c r="B21" s="24"/>
      <c r="C21" s="14"/>
      <c r="F21" s="117" t="s">
        <v>49</v>
      </c>
      <c r="G21" s="117"/>
      <c r="I21" s="117" t="s">
        <v>52</v>
      </c>
      <c r="J21" s="117"/>
      <c r="M21" s="117" t="s">
        <v>52</v>
      </c>
      <c r="N21" s="117"/>
      <c r="O21" s="117"/>
      <c r="U21" s="117" t="s">
        <v>53</v>
      </c>
      <c r="V21" s="117"/>
      <c r="Z21" s="15"/>
      <c r="AA21" s="25"/>
    </row>
    <row r="22" spans="2:27" ht="18" customHeight="1" x14ac:dyDescent="0.15">
      <c r="B22" s="24"/>
      <c r="C22" s="14"/>
      <c r="D22" s="117" t="s">
        <v>47</v>
      </c>
      <c r="E22" s="117"/>
      <c r="F22" s="127" t="s">
        <v>54</v>
      </c>
      <c r="G22" s="127"/>
      <c r="H22" s="127"/>
      <c r="I22" s="127"/>
      <c r="J22" s="127"/>
      <c r="K22" s="127"/>
      <c r="L22" s="127"/>
      <c r="M22" s="127"/>
      <c r="N22" s="57" t="s">
        <v>55</v>
      </c>
      <c r="O22" s="57" t="s">
        <v>56</v>
      </c>
      <c r="P22" s="127" t="s">
        <v>57</v>
      </c>
      <c r="Q22" s="127"/>
      <c r="R22" s="127"/>
      <c r="S22" s="127"/>
      <c r="T22" s="127"/>
      <c r="U22" s="127"/>
      <c r="V22" s="127"/>
      <c r="W22" s="127"/>
      <c r="X22" s="127"/>
      <c r="Y22" s="127"/>
      <c r="Z22" s="131"/>
      <c r="AA22" s="26"/>
    </row>
    <row r="23" spans="2:27" ht="18" customHeight="1" x14ac:dyDescent="0.15">
      <c r="B23" s="24"/>
      <c r="C23" s="14"/>
      <c r="D23" s="57"/>
      <c r="E23" s="57"/>
      <c r="F23" s="67"/>
      <c r="G23" s="67"/>
      <c r="H23" s="67"/>
      <c r="I23" s="67"/>
      <c r="J23" s="67"/>
      <c r="K23" s="67"/>
      <c r="L23" s="67"/>
      <c r="M23" s="67"/>
      <c r="N23" s="57"/>
      <c r="O23" s="57"/>
      <c r="P23" s="67"/>
      <c r="Q23" s="67"/>
      <c r="R23" s="67"/>
      <c r="S23" s="67"/>
      <c r="T23" s="67"/>
      <c r="U23" s="67"/>
      <c r="V23" s="67"/>
      <c r="W23" s="67"/>
      <c r="X23" s="67"/>
      <c r="Y23" s="67"/>
      <c r="Z23" s="80"/>
      <c r="AA23" s="26"/>
    </row>
    <row r="24" spans="2:27" ht="18" customHeight="1" x14ac:dyDescent="0.15">
      <c r="B24" s="24"/>
      <c r="C24" s="14"/>
      <c r="D24" s="69" t="s">
        <v>80</v>
      </c>
      <c r="E24" s="57"/>
      <c r="F24" s="67"/>
      <c r="G24" s="67"/>
      <c r="H24" s="67"/>
      <c r="I24" s="67"/>
      <c r="J24" s="67"/>
      <c r="K24" s="67"/>
      <c r="L24" s="67"/>
      <c r="M24" s="67"/>
      <c r="N24" s="57"/>
      <c r="O24" s="57"/>
      <c r="P24" s="67"/>
      <c r="Q24" s="67"/>
      <c r="R24" s="67"/>
      <c r="S24" s="67"/>
      <c r="T24" s="67"/>
      <c r="U24" s="67"/>
      <c r="V24" s="67"/>
      <c r="W24" s="67"/>
      <c r="X24" s="67"/>
      <c r="Y24" s="67"/>
      <c r="Z24" s="80"/>
      <c r="AA24" s="26"/>
    </row>
    <row r="25" spans="2:27" ht="18" customHeight="1" x14ac:dyDescent="0.15">
      <c r="B25" s="24"/>
      <c r="C25" s="14"/>
      <c r="D25" s="69" t="s">
        <v>81</v>
      </c>
      <c r="E25" s="57"/>
      <c r="F25" s="67"/>
      <c r="G25" s="67"/>
      <c r="H25" s="67"/>
      <c r="I25" s="67"/>
      <c r="J25" s="67"/>
      <c r="K25" s="67"/>
      <c r="L25" s="67"/>
      <c r="M25" s="67"/>
      <c r="N25" s="57"/>
      <c r="O25" s="57"/>
      <c r="P25" s="67"/>
      <c r="Q25" s="67"/>
      <c r="R25" s="67"/>
      <c r="S25" s="67"/>
      <c r="T25" s="67"/>
      <c r="U25" s="67"/>
      <c r="V25" s="67"/>
      <c r="W25" s="67"/>
      <c r="X25" s="67"/>
      <c r="Y25" s="67"/>
      <c r="Z25" s="80"/>
      <c r="AA25" s="26"/>
    </row>
    <row r="26" spans="2:27" ht="18" customHeight="1" x14ac:dyDescent="0.15">
      <c r="B26" s="24"/>
      <c r="C26" s="14"/>
      <c r="D26" s="69" t="s">
        <v>82</v>
      </c>
      <c r="E26" s="57"/>
      <c r="F26" s="67"/>
      <c r="G26" s="67"/>
      <c r="H26" s="67"/>
      <c r="I26" s="67"/>
      <c r="J26" s="67"/>
      <c r="K26" s="67"/>
      <c r="L26" s="67"/>
      <c r="M26" s="67"/>
      <c r="N26" s="57"/>
      <c r="O26" s="57"/>
      <c r="P26" s="67"/>
      <c r="Q26" s="67"/>
      <c r="R26" s="67"/>
      <c r="S26" s="67"/>
      <c r="T26" s="67"/>
      <c r="U26" s="67"/>
      <c r="V26" s="67"/>
      <c r="W26" s="67"/>
      <c r="X26" s="67"/>
      <c r="Y26" s="67"/>
      <c r="Z26" s="80"/>
      <c r="AA26" s="26"/>
    </row>
    <row r="27" spans="2:27" ht="18" customHeight="1" x14ac:dyDescent="0.15">
      <c r="B27" s="24"/>
      <c r="C27" s="14"/>
      <c r="D27" s="69" t="s">
        <v>83</v>
      </c>
      <c r="E27" s="57"/>
      <c r="F27" s="67"/>
      <c r="G27" s="67"/>
      <c r="H27" s="67"/>
      <c r="I27" s="67"/>
      <c r="J27" s="67"/>
      <c r="K27" s="67"/>
      <c r="L27" s="67"/>
      <c r="M27" s="67"/>
      <c r="N27" s="57"/>
      <c r="O27" s="57"/>
      <c r="P27" s="67"/>
      <c r="Q27" s="67"/>
      <c r="R27" s="67"/>
      <c r="S27" s="67"/>
      <c r="T27" s="67"/>
      <c r="U27" s="67"/>
      <c r="V27" s="67"/>
      <c r="W27" s="67"/>
      <c r="X27" s="67"/>
      <c r="Y27" s="67"/>
      <c r="Z27" s="80"/>
      <c r="AA27" s="26"/>
    </row>
    <row r="28" spans="2:27" ht="18" customHeight="1" x14ac:dyDescent="0.15">
      <c r="B28" s="24"/>
      <c r="C28" s="14"/>
      <c r="D28" s="69" t="s">
        <v>84</v>
      </c>
      <c r="E28" s="57"/>
      <c r="F28" s="67"/>
      <c r="G28" s="67"/>
      <c r="H28" s="67"/>
      <c r="I28" s="67"/>
      <c r="J28" s="67"/>
      <c r="K28" s="67"/>
      <c r="L28" s="67"/>
      <c r="M28" s="67"/>
      <c r="N28" s="57"/>
      <c r="O28" s="57"/>
      <c r="P28" s="67"/>
      <c r="Q28" s="67"/>
      <c r="R28" s="67"/>
      <c r="S28" s="67"/>
      <c r="T28" s="67"/>
      <c r="U28" s="67"/>
      <c r="V28" s="67"/>
      <c r="W28" s="67"/>
      <c r="X28" s="67"/>
      <c r="Y28" s="67"/>
      <c r="Z28" s="80"/>
      <c r="AA28" s="26"/>
    </row>
    <row r="29" spans="2:27" ht="18" customHeight="1" x14ac:dyDescent="0.15">
      <c r="B29" s="24"/>
      <c r="C29" s="17"/>
      <c r="D29" s="70"/>
      <c r="E29" s="70"/>
      <c r="F29" s="81"/>
      <c r="G29" s="81"/>
      <c r="H29" s="81"/>
      <c r="I29" s="81"/>
      <c r="J29" s="81"/>
      <c r="K29" s="81"/>
      <c r="L29" s="81"/>
      <c r="M29" s="81"/>
      <c r="N29" s="70"/>
      <c r="O29" s="70"/>
      <c r="P29" s="81"/>
      <c r="Q29" s="81"/>
      <c r="R29" s="81"/>
      <c r="S29" s="81"/>
      <c r="T29" s="81"/>
      <c r="U29" s="81"/>
      <c r="V29" s="81"/>
      <c r="W29" s="81"/>
      <c r="X29" s="81"/>
      <c r="Y29" s="81"/>
      <c r="Z29" s="82"/>
      <c r="AA29" s="26"/>
    </row>
    <row r="30" spans="2:27" ht="9" customHeight="1" x14ac:dyDescent="0.15">
      <c r="B30" s="27"/>
      <c r="C30" s="28"/>
      <c r="D30" s="29"/>
      <c r="E30" s="29"/>
      <c r="F30" s="29"/>
      <c r="G30" s="33"/>
      <c r="H30" s="33"/>
      <c r="I30" s="33"/>
      <c r="J30" s="32"/>
      <c r="K30" s="28"/>
      <c r="L30" s="28"/>
      <c r="M30" s="28"/>
      <c r="N30" s="28"/>
      <c r="O30" s="28"/>
      <c r="P30" s="28"/>
      <c r="Q30" s="28"/>
      <c r="R30" s="28"/>
      <c r="S30" s="28"/>
      <c r="T30" s="28"/>
      <c r="U30" s="28"/>
      <c r="V30" s="28"/>
      <c r="W30" s="28"/>
      <c r="X30" s="28"/>
      <c r="Y30" s="28"/>
      <c r="Z30" s="28"/>
      <c r="AA30" s="30"/>
    </row>
    <row r="31" spans="2:27" x14ac:dyDescent="0.15">
      <c r="Z31" s="105" t="s">
        <v>97</v>
      </c>
    </row>
    <row r="34" spans="24:24" x14ac:dyDescent="0.15">
      <c r="X34" s="18"/>
    </row>
  </sheetData>
  <mergeCells count="51">
    <mergeCell ref="D22:E22"/>
    <mergeCell ref="F22:M22"/>
    <mergeCell ref="P22:Z22"/>
    <mergeCell ref="K9:L9"/>
    <mergeCell ref="U9:V9"/>
    <mergeCell ref="U11:V11"/>
    <mergeCell ref="F20:G20"/>
    <mergeCell ref="I20:J20"/>
    <mergeCell ref="M20:O20"/>
    <mergeCell ref="U20:V20"/>
    <mergeCell ref="F21:G21"/>
    <mergeCell ref="I21:J21"/>
    <mergeCell ref="M21:O21"/>
    <mergeCell ref="U21:V21"/>
    <mergeCell ref="U17:V17"/>
    <mergeCell ref="U18:V18"/>
    <mergeCell ref="Y14:Z14"/>
    <mergeCell ref="D17:F17"/>
    <mergeCell ref="G17:H17"/>
    <mergeCell ref="K17:L17"/>
    <mergeCell ref="M17:N17"/>
    <mergeCell ref="Q17:T17"/>
    <mergeCell ref="Y17:Z19"/>
    <mergeCell ref="Q18:T18"/>
    <mergeCell ref="F14:G14"/>
    <mergeCell ref="I14:J14"/>
    <mergeCell ref="M14:O14"/>
    <mergeCell ref="M19:N19"/>
    <mergeCell ref="D18:F18"/>
    <mergeCell ref="G18:H18"/>
    <mergeCell ref="K18:L18"/>
    <mergeCell ref="M18:N18"/>
    <mergeCell ref="D10:F10"/>
    <mergeCell ref="U10:V10"/>
    <mergeCell ref="F13:G13"/>
    <mergeCell ref="I13:J13"/>
    <mergeCell ref="U14:V14"/>
    <mergeCell ref="M13:O13"/>
    <mergeCell ref="B2:AA2"/>
    <mergeCell ref="T4:U4"/>
    <mergeCell ref="V4:AA4"/>
    <mergeCell ref="D8:F8"/>
    <mergeCell ref="G8:H8"/>
    <mergeCell ref="K8:L8"/>
    <mergeCell ref="Q8:T8"/>
    <mergeCell ref="U8:V8"/>
    <mergeCell ref="Q9:T9"/>
    <mergeCell ref="G10:H10"/>
    <mergeCell ref="K10:L10"/>
    <mergeCell ref="Q10:T10"/>
    <mergeCell ref="U13:V13"/>
  </mergeCells>
  <phoneticPr fontId="5"/>
  <dataValidations count="1">
    <dataValidation type="list" allowBlank="1" showInputMessage="1" showErrorMessage="1" sqref="Q8:T9" xr:uid="{8335A166-7248-490E-9F45-E64F8161312D}">
      <formula1>"売上高見込み,売上高実績"</formula1>
    </dataValidation>
  </dataValidations>
  <pageMargins left="0.51181102362204722" right="0.5118110236220472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B2:AA37"/>
  <sheetViews>
    <sheetView view="pageBreakPreview" topLeftCell="B1" zoomScale="90" zoomScaleNormal="85" zoomScaleSheetLayoutView="90" workbookViewId="0">
      <selection activeCell="B2" sqref="B2:AA2"/>
    </sheetView>
  </sheetViews>
  <sheetFormatPr defaultColWidth="9" defaultRowHeight="15.75" x14ac:dyDescent="0.15"/>
  <cols>
    <col min="1" max="1" width="4.5" style="1" customWidth="1"/>
    <col min="2" max="3" width="6.625" style="1" customWidth="1"/>
    <col min="4" max="4" width="9" style="1" customWidth="1"/>
    <col min="5" max="5" width="11.25" style="1" customWidth="1"/>
    <col min="6" max="6" width="14.125" style="1" customWidth="1"/>
    <col min="7" max="8" width="6.625" style="1" customWidth="1"/>
    <col min="9" max="9" width="16.125" style="1" customWidth="1"/>
    <col min="10" max="10" width="7" style="1" customWidth="1"/>
    <col min="11" max="11" width="6.625" style="1" customWidth="1"/>
    <col min="12" max="12" width="8.75" style="1" customWidth="1"/>
    <col min="13" max="13" width="7.25" style="1" customWidth="1"/>
    <col min="14" max="14" width="5.5" style="1" bestFit="1" customWidth="1"/>
    <col min="15" max="15" width="10.5" style="1" bestFit="1" customWidth="1"/>
    <col min="16" max="16" width="3.625" style="1" bestFit="1" customWidth="1"/>
    <col min="17" max="17" width="5.125" style="1" customWidth="1"/>
    <col min="18" max="18" width="3.625" style="1" customWidth="1"/>
    <col min="19" max="19" width="8.875" style="1" bestFit="1" customWidth="1"/>
    <col min="20" max="20" width="8.5" style="1" customWidth="1"/>
    <col min="21" max="21" width="14.75" style="1" customWidth="1"/>
    <col min="22" max="22" width="8.125" style="1" customWidth="1"/>
    <col min="23" max="23" width="9.75" style="1" customWidth="1"/>
    <col min="24" max="24" width="10.875" style="1" customWidth="1"/>
    <col min="25" max="25" width="11.5" style="1" customWidth="1"/>
    <col min="26" max="26" width="13.375" style="1" customWidth="1"/>
    <col min="27" max="27" width="6.625" style="1" customWidth="1"/>
    <col min="28" max="28" width="4.625" style="1" customWidth="1"/>
    <col min="29" max="16384" width="9" style="1"/>
  </cols>
  <sheetData>
    <row r="2" spans="2:27" ht="39.6" customHeight="1" x14ac:dyDescent="0.15">
      <c r="B2" s="124" t="s">
        <v>16</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row>
    <row r="3" spans="2:27" ht="27" customHeight="1" x14ac:dyDescent="0.15">
      <c r="B3" s="58"/>
      <c r="C3" s="58"/>
      <c r="D3" s="58"/>
      <c r="E3" s="58"/>
      <c r="F3" s="58"/>
      <c r="G3" s="58"/>
      <c r="H3" s="58"/>
      <c r="I3" s="58"/>
      <c r="J3" s="58"/>
      <c r="K3" s="58"/>
      <c r="L3" s="58"/>
      <c r="M3" s="58"/>
      <c r="N3" s="58"/>
      <c r="O3" s="58"/>
      <c r="P3" s="58"/>
      <c r="Q3" s="58"/>
      <c r="R3" s="58"/>
      <c r="S3" s="58"/>
      <c r="T3" s="9"/>
      <c r="U3" s="11"/>
      <c r="V3" s="10"/>
      <c r="W3" s="10"/>
      <c r="X3" s="11" t="s">
        <v>17</v>
      </c>
      <c r="Y3" s="10"/>
      <c r="Z3" s="10"/>
    </row>
    <row r="4" spans="2:27" ht="20.100000000000001" customHeight="1" x14ac:dyDescent="0.15">
      <c r="B4" s="7"/>
      <c r="C4" s="7"/>
      <c r="D4" s="7"/>
      <c r="E4" s="7"/>
      <c r="F4" s="7"/>
      <c r="G4" s="7"/>
      <c r="H4" s="7"/>
      <c r="I4" s="7"/>
      <c r="J4" s="7"/>
      <c r="K4" s="7"/>
      <c r="L4" s="7"/>
      <c r="M4" s="7"/>
      <c r="N4" s="7"/>
      <c r="O4" s="7"/>
      <c r="P4" s="7"/>
      <c r="Q4" s="7"/>
      <c r="R4" s="7"/>
      <c r="S4" s="7"/>
      <c r="T4" s="126" t="s">
        <v>18</v>
      </c>
      <c r="U4" s="126"/>
      <c r="V4" s="125" t="s">
        <v>19</v>
      </c>
      <c r="W4" s="125"/>
      <c r="X4" s="125"/>
      <c r="Y4" s="125"/>
      <c r="Z4" s="125"/>
      <c r="AA4" s="125"/>
    </row>
    <row r="5" spans="2:27" ht="20.100000000000001" customHeight="1" x14ac:dyDescent="0.15">
      <c r="B5" s="10" t="s">
        <v>20</v>
      </c>
      <c r="C5" s="11"/>
      <c r="D5" s="11"/>
      <c r="E5" s="11"/>
      <c r="F5" s="11"/>
      <c r="G5" s="11"/>
      <c r="H5" s="11"/>
      <c r="I5" s="11"/>
      <c r="J5" s="11"/>
      <c r="K5" s="11"/>
      <c r="L5" s="11"/>
      <c r="M5" s="11"/>
    </row>
    <row r="6" spans="2:27" ht="9.9499999999999993" customHeight="1" x14ac:dyDescent="0.15">
      <c r="B6" s="20"/>
      <c r="C6" s="21"/>
      <c r="D6" s="21"/>
      <c r="E6" s="21"/>
      <c r="F6" s="21"/>
      <c r="G6" s="21"/>
      <c r="H6" s="21"/>
      <c r="I6" s="21"/>
      <c r="J6" s="21"/>
      <c r="K6" s="21"/>
      <c r="L6" s="21"/>
      <c r="M6" s="21"/>
      <c r="N6" s="22"/>
      <c r="O6" s="22"/>
      <c r="P6" s="22"/>
      <c r="Q6" s="22"/>
      <c r="R6" s="22"/>
      <c r="S6" s="22"/>
      <c r="T6" s="22"/>
      <c r="U6" s="22"/>
      <c r="V6" s="22"/>
      <c r="W6" s="22"/>
      <c r="X6" s="22"/>
      <c r="Y6" s="22"/>
      <c r="Z6" s="22"/>
      <c r="AA6" s="23"/>
    </row>
    <row r="7" spans="2:27" ht="18" customHeight="1" x14ac:dyDescent="0.15">
      <c r="B7" s="24"/>
      <c r="C7" s="34" t="s">
        <v>21</v>
      </c>
      <c r="D7" s="12"/>
      <c r="E7" s="12"/>
      <c r="F7" s="12"/>
      <c r="G7" s="12"/>
      <c r="H7" s="12"/>
      <c r="I7" s="12"/>
      <c r="J7" s="12"/>
      <c r="K7" s="12"/>
      <c r="L7" s="12"/>
      <c r="M7" s="12"/>
      <c r="N7" s="12"/>
      <c r="O7" s="12"/>
      <c r="P7" s="12"/>
      <c r="Q7" s="12"/>
      <c r="R7" s="12"/>
      <c r="S7" s="12"/>
      <c r="T7" s="12"/>
      <c r="U7" s="12"/>
      <c r="V7" s="12"/>
      <c r="W7" s="12"/>
      <c r="X7" s="12"/>
      <c r="Y7" s="12"/>
      <c r="Z7" s="13"/>
      <c r="AA7" s="25"/>
    </row>
    <row r="8" spans="2:27" ht="18" customHeight="1" x14ac:dyDescent="0.15">
      <c r="B8" s="24"/>
      <c r="C8" s="14"/>
      <c r="D8" s="115" t="s">
        <v>22</v>
      </c>
      <c r="E8" s="115"/>
      <c r="F8" s="115"/>
      <c r="G8" s="119">
        <v>45757</v>
      </c>
      <c r="H8" s="119"/>
      <c r="I8" s="64">
        <f>G8</f>
        <v>45757</v>
      </c>
      <c r="J8" s="57" t="s">
        <v>23</v>
      </c>
      <c r="K8" s="117" t="s">
        <v>24</v>
      </c>
      <c r="L8" s="117"/>
      <c r="M8" s="104" t="s">
        <v>89</v>
      </c>
      <c r="N8" s="66" t="s">
        <v>25</v>
      </c>
      <c r="O8" s="67"/>
      <c r="P8" s="57" t="s">
        <v>23</v>
      </c>
      <c r="Q8" s="118" t="s">
        <v>30</v>
      </c>
      <c r="R8" s="118"/>
      <c r="S8" s="118"/>
      <c r="T8" s="118"/>
      <c r="U8" s="114">
        <v>0</v>
      </c>
      <c r="V8" s="114"/>
      <c r="W8" s="35" t="s">
        <v>27</v>
      </c>
      <c r="X8" s="4" t="s">
        <v>28</v>
      </c>
      <c r="Z8" s="15"/>
      <c r="AA8" s="25"/>
    </row>
    <row r="9" spans="2:27" ht="18" customHeight="1" x14ac:dyDescent="0.15">
      <c r="B9" s="24"/>
      <c r="C9" s="14"/>
      <c r="D9" s="69" t="s">
        <v>72</v>
      </c>
      <c r="E9" s="69"/>
      <c r="F9" s="69"/>
      <c r="G9" s="59"/>
      <c r="H9" s="59"/>
      <c r="I9" s="64"/>
      <c r="J9" s="57"/>
      <c r="K9" s="117" t="s">
        <v>24</v>
      </c>
      <c r="L9" s="117"/>
      <c r="M9" s="104" t="s">
        <v>95</v>
      </c>
      <c r="N9" s="66" t="s">
        <v>25</v>
      </c>
      <c r="O9" s="67"/>
      <c r="P9" s="57" t="s">
        <v>23</v>
      </c>
      <c r="Q9" s="118" t="s">
        <v>30</v>
      </c>
      <c r="R9" s="118"/>
      <c r="S9" s="118"/>
      <c r="T9" s="118"/>
      <c r="U9" s="114">
        <v>500000</v>
      </c>
      <c r="V9" s="114"/>
      <c r="W9" s="35" t="s">
        <v>27</v>
      </c>
      <c r="X9" s="4" t="s">
        <v>73</v>
      </c>
      <c r="Z9" s="15"/>
      <c r="AA9" s="25"/>
    </row>
    <row r="10" spans="2:27" ht="18" customHeight="1" x14ac:dyDescent="0.15">
      <c r="B10" s="24"/>
      <c r="C10" s="14"/>
      <c r="D10" s="115" t="s">
        <v>29</v>
      </c>
      <c r="E10" s="115"/>
      <c r="F10" s="115"/>
      <c r="G10" s="116">
        <f>EDATE(G8,60)</f>
        <v>47583</v>
      </c>
      <c r="H10" s="116"/>
      <c r="I10" s="64">
        <f>G10</f>
        <v>47583</v>
      </c>
      <c r="J10" s="57" t="s">
        <v>23</v>
      </c>
      <c r="K10" s="117" t="s">
        <v>24</v>
      </c>
      <c r="L10" s="117"/>
      <c r="M10" s="104" t="s">
        <v>90</v>
      </c>
      <c r="N10" s="102" t="s">
        <v>25</v>
      </c>
      <c r="O10" s="67"/>
      <c r="P10" s="57" t="s">
        <v>23</v>
      </c>
      <c r="Q10" s="117" t="s">
        <v>30</v>
      </c>
      <c r="R10" s="117"/>
      <c r="S10" s="117"/>
      <c r="T10" s="117"/>
      <c r="U10" s="114">
        <v>700000</v>
      </c>
      <c r="V10" s="114"/>
      <c r="W10" s="35" t="s">
        <v>27</v>
      </c>
      <c r="X10" s="4" t="s">
        <v>31</v>
      </c>
      <c r="Z10" s="15"/>
      <c r="AA10" s="25"/>
    </row>
    <row r="11" spans="2:27" ht="18" customHeight="1" x14ac:dyDescent="0.15">
      <c r="B11" s="24"/>
      <c r="C11" s="14"/>
      <c r="D11" s="1" t="s">
        <v>74</v>
      </c>
      <c r="E11" s="57"/>
      <c r="G11" s="57"/>
      <c r="U11" s="147">
        <v>1</v>
      </c>
      <c r="V11" s="147"/>
      <c r="W11" s="4" t="s">
        <v>75</v>
      </c>
      <c r="X11" s="4" t="s">
        <v>76</v>
      </c>
      <c r="Z11" s="15"/>
      <c r="AA11" s="25"/>
    </row>
    <row r="12" spans="2:27" ht="18" customHeight="1" thickBot="1" x14ac:dyDescent="0.2">
      <c r="B12" s="24"/>
      <c r="C12" s="14"/>
      <c r="E12" s="57"/>
      <c r="G12" s="57"/>
      <c r="Z12" s="15"/>
      <c r="AA12" s="25"/>
    </row>
    <row r="13" spans="2:27" ht="18" customHeight="1" thickBot="1" x14ac:dyDescent="0.2">
      <c r="B13" s="24"/>
      <c r="C13" s="14"/>
      <c r="D13" s="2" t="s">
        <v>77</v>
      </c>
      <c r="E13" s="3" t="s">
        <v>33</v>
      </c>
      <c r="F13" s="121">
        <f>U10</f>
        <v>700000</v>
      </c>
      <c r="G13" s="117"/>
      <c r="H13" s="57" t="s">
        <v>34</v>
      </c>
      <c r="I13" s="121">
        <f>U9</f>
        <v>500000</v>
      </c>
      <c r="J13" s="121"/>
      <c r="K13" s="1" t="s">
        <v>35</v>
      </c>
      <c r="L13" s="57" t="s">
        <v>36</v>
      </c>
      <c r="M13" s="121">
        <f>U9</f>
        <v>500000</v>
      </c>
      <c r="N13" s="121"/>
      <c r="O13" s="121"/>
      <c r="P13" s="57" t="s">
        <v>37</v>
      </c>
      <c r="Q13" s="57">
        <v>100</v>
      </c>
      <c r="R13" s="57" t="s">
        <v>37</v>
      </c>
      <c r="S13" s="79">
        <f>5/(5-U11)</f>
        <v>1.25</v>
      </c>
      <c r="T13" s="57" t="s">
        <v>38</v>
      </c>
      <c r="U13" s="134">
        <f>ROUND((F13-I13)/M13*Q13*S13,1)</f>
        <v>50</v>
      </c>
      <c r="V13" s="135"/>
      <c r="W13" s="4" t="s">
        <v>39</v>
      </c>
      <c r="X13" s="4" t="s">
        <v>40</v>
      </c>
      <c r="Y13" s="5">
        <f>U20+5</f>
        <v>-0.29999999999999982</v>
      </c>
      <c r="Z13" s="16" t="s">
        <v>39</v>
      </c>
      <c r="AA13" s="25"/>
    </row>
    <row r="14" spans="2:27" ht="18" customHeight="1" x14ac:dyDescent="0.15">
      <c r="B14" s="24"/>
      <c r="C14" s="17"/>
      <c r="D14" s="18"/>
      <c r="E14" s="18"/>
      <c r="F14" s="132" t="s">
        <v>31</v>
      </c>
      <c r="G14" s="132"/>
      <c r="H14" s="18"/>
      <c r="I14" s="132" t="s">
        <v>73</v>
      </c>
      <c r="J14" s="132"/>
      <c r="K14" s="18"/>
      <c r="L14" s="18"/>
      <c r="M14" s="132" t="s">
        <v>73</v>
      </c>
      <c r="N14" s="132"/>
      <c r="O14" s="132"/>
      <c r="P14" s="18"/>
      <c r="Q14" s="18"/>
      <c r="R14" s="18"/>
      <c r="S14" s="70" t="s">
        <v>78</v>
      </c>
      <c r="T14" s="18"/>
      <c r="U14" s="132" t="s">
        <v>42</v>
      </c>
      <c r="V14" s="132"/>
      <c r="W14" s="18"/>
      <c r="X14" s="18"/>
      <c r="Y14" s="122" t="s">
        <v>43</v>
      </c>
      <c r="Z14" s="123"/>
      <c r="AA14" s="25"/>
    </row>
    <row r="15" spans="2:27" ht="18" customHeight="1" x14ac:dyDescent="0.15">
      <c r="B15" s="24"/>
      <c r="AA15" s="25"/>
    </row>
    <row r="16" spans="2:27" ht="18" customHeight="1" x14ac:dyDescent="0.15">
      <c r="B16" s="24"/>
      <c r="C16" s="34" t="s">
        <v>44</v>
      </c>
      <c r="D16" s="12"/>
      <c r="E16" s="12"/>
      <c r="F16" s="12"/>
      <c r="G16" s="12"/>
      <c r="H16" s="12"/>
      <c r="I16" s="12"/>
      <c r="J16" s="12"/>
      <c r="K16" s="12"/>
      <c r="L16" s="12"/>
      <c r="M16" s="12"/>
      <c r="N16" s="12"/>
      <c r="O16" s="12"/>
      <c r="P16" s="12"/>
      <c r="Q16" s="12"/>
      <c r="R16" s="12"/>
      <c r="S16" s="12"/>
      <c r="T16" s="12"/>
      <c r="U16" s="12"/>
      <c r="V16" s="12"/>
      <c r="W16" s="12"/>
      <c r="X16" s="12"/>
      <c r="Y16" s="12"/>
      <c r="Z16" s="13"/>
      <c r="AA16" s="25"/>
    </row>
    <row r="17" spans="2:27" ht="18" customHeight="1" x14ac:dyDescent="0.15">
      <c r="B17" s="24"/>
      <c r="C17" s="14"/>
      <c r="D17" s="115" t="s">
        <v>45</v>
      </c>
      <c r="E17" s="115"/>
      <c r="F17" s="115"/>
      <c r="G17" s="116">
        <f>EDATE(G8,-12)</f>
        <v>45392</v>
      </c>
      <c r="H17" s="116"/>
      <c r="I17" s="64">
        <f>G17</f>
        <v>45392</v>
      </c>
      <c r="J17" s="57" t="s">
        <v>23</v>
      </c>
      <c r="K17" s="117" t="s">
        <v>46</v>
      </c>
      <c r="L17" s="117"/>
      <c r="M17" s="120">
        <f>EDATE(G17,-3)</f>
        <v>45301</v>
      </c>
      <c r="N17" s="120"/>
      <c r="O17" s="65">
        <f>M17</f>
        <v>45301</v>
      </c>
      <c r="P17" s="57" t="s">
        <v>23</v>
      </c>
      <c r="Q17" s="117" t="s">
        <v>47</v>
      </c>
      <c r="R17" s="117"/>
      <c r="S17" s="117"/>
      <c r="T17" s="117"/>
      <c r="U17" s="137">
        <f>M28</f>
        <v>2011390</v>
      </c>
      <c r="V17" s="137"/>
      <c r="W17" s="35" t="s">
        <v>79</v>
      </c>
      <c r="X17" s="4" t="s">
        <v>49</v>
      </c>
      <c r="Y17" s="128" t="s">
        <v>50</v>
      </c>
      <c r="Z17" s="129"/>
      <c r="AA17" s="25"/>
    </row>
    <row r="18" spans="2:27" ht="18" customHeight="1" x14ac:dyDescent="0.15">
      <c r="B18" s="24"/>
      <c r="C18" s="14"/>
      <c r="D18" s="115" t="s">
        <v>51</v>
      </c>
      <c r="E18" s="115"/>
      <c r="F18" s="115"/>
      <c r="G18" s="116">
        <f>EDATE(G8,-72)</f>
        <v>43565</v>
      </c>
      <c r="H18" s="116"/>
      <c r="I18" s="64">
        <f>G18</f>
        <v>43565</v>
      </c>
      <c r="J18" s="57" t="s">
        <v>23</v>
      </c>
      <c r="K18" s="117" t="s">
        <v>46</v>
      </c>
      <c r="L18" s="117"/>
      <c r="M18" s="120">
        <f>EDATE(G18,-3)</f>
        <v>43475</v>
      </c>
      <c r="N18" s="120"/>
      <c r="O18" s="65">
        <f>M18</f>
        <v>43475</v>
      </c>
      <c r="P18" s="57" t="s">
        <v>23</v>
      </c>
      <c r="Q18" s="117" t="s">
        <v>47</v>
      </c>
      <c r="R18" s="117"/>
      <c r="S18" s="117"/>
      <c r="T18" s="117"/>
      <c r="U18" s="114">
        <f>Y29</f>
        <v>2123752</v>
      </c>
      <c r="V18" s="114"/>
      <c r="W18" s="35" t="s">
        <v>79</v>
      </c>
      <c r="X18" s="4" t="s">
        <v>52</v>
      </c>
      <c r="Y18" s="130"/>
      <c r="Z18" s="129"/>
      <c r="AA18" s="25"/>
    </row>
    <row r="19" spans="2:27" ht="18" customHeight="1" thickBot="1" x14ac:dyDescent="0.2">
      <c r="B19" s="24"/>
      <c r="C19" s="14"/>
      <c r="E19" s="57"/>
      <c r="G19" s="57"/>
      <c r="M19" s="133"/>
      <c r="N19" s="133"/>
      <c r="O19" s="62"/>
      <c r="Y19" s="130"/>
      <c r="Z19" s="129"/>
      <c r="AA19" s="25"/>
    </row>
    <row r="20" spans="2:27" ht="18" customHeight="1" thickBot="1" x14ac:dyDescent="0.2">
      <c r="B20" s="24"/>
      <c r="C20" s="14"/>
      <c r="D20" s="2" t="s">
        <v>32</v>
      </c>
      <c r="E20" s="3" t="s">
        <v>33</v>
      </c>
      <c r="F20" s="121">
        <f>U17</f>
        <v>2011390</v>
      </c>
      <c r="G20" s="117"/>
      <c r="H20" s="57" t="s">
        <v>34</v>
      </c>
      <c r="I20" s="121">
        <f>U18</f>
        <v>2123752</v>
      </c>
      <c r="J20" s="121"/>
      <c r="K20" s="1" t="s">
        <v>35</v>
      </c>
      <c r="L20" s="57" t="s">
        <v>36</v>
      </c>
      <c r="M20" s="121">
        <f>U18</f>
        <v>2123752</v>
      </c>
      <c r="N20" s="121"/>
      <c r="O20" s="121"/>
      <c r="P20" s="57" t="s">
        <v>37</v>
      </c>
      <c r="Q20" s="57">
        <v>100</v>
      </c>
      <c r="R20" s="57"/>
      <c r="S20" s="57"/>
      <c r="T20" s="57" t="s">
        <v>38</v>
      </c>
      <c r="U20" s="134">
        <f>ROUND((F20-I20)/M20*100,1)</f>
        <v>-5.3</v>
      </c>
      <c r="V20" s="135"/>
      <c r="W20" s="4" t="s">
        <v>39</v>
      </c>
      <c r="X20" s="57"/>
      <c r="Y20" s="57"/>
      <c r="Z20" s="15"/>
      <c r="AA20" s="25"/>
    </row>
    <row r="21" spans="2:27" ht="18" customHeight="1" x14ac:dyDescent="0.15">
      <c r="B21" s="24"/>
      <c r="C21" s="14"/>
      <c r="F21" s="117" t="s">
        <v>49</v>
      </c>
      <c r="G21" s="117"/>
      <c r="I21" s="117" t="s">
        <v>52</v>
      </c>
      <c r="J21" s="117"/>
      <c r="M21" s="117" t="s">
        <v>52</v>
      </c>
      <c r="N21" s="117"/>
      <c r="O21" s="117"/>
      <c r="U21" s="117" t="s">
        <v>53</v>
      </c>
      <c r="V21" s="117"/>
      <c r="Z21" s="15"/>
      <c r="AA21" s="25"/>
    </row>
    <row r="22" spans="2:27" ht="92.45" customHeight="1" x14ac:dyDescent="0.15">
      <c r="B22" s="24"/>
      <c r="C22" s="14"/>
      <c r="D22" s="117" t="s">
        <v>47</v>
      </c>
      <c r="E22" s="117"/>
      <c r="F22" s="127" t="s">
        <v>54</v>
      </c>
      <c r="G22" s="127"/>
      <c r="H22" s="127"/>
      <c r="I22" s="127"/>
      <c r="J22" s="127"/>
      <c r="K22" s="127"/>
      <c r="L22" s="127"/>
      <c r="M22" s="127"/>
      <c r="N22" s="57" t="s">
        <v>55</v>
      </c>
      <c r="O22" s="57" t="s">
        <v>56</v>
      </c>
      <c r="P22" s="144" t="s">
        <v>96</v>
      </c>
      <c r="Q22" s="145"/>
      <c r="R22" s="145"/>
      <c r="S22" s="145"/>
      <c r="T22" s="145"/>
      <c r="U22" s="145"/>
      <c r="V22" s="145"/>
      <c r="W22" s="145"/>
      <c r="X22" s="145"/>
      <c r="Y22" s="145"/>
      <c r="Z22" s="146"/>
      <c r="AA22" s="26"/>
    </row>
    <row r="23" spans="2:27" ht="18" customHeight="1" x14ac:dyDescent="0.15">
      <c r="B23" s="24"/>
      <c r="C23" s="14"/>
      <c r="D23" s="57"/>
      <c r="E23" s="57"/>
      <c r="F23" s="67"/>
      <c r="G23" s="67"/>
      <c r="H23" s="67"/>
      <c r="I23" s="67"/>
      <c r="J23" s="67"/>
      <c r="K23" s="67"/>
      <c r="L23" s="67"/>
      <c r="M23" s="67"/>
      <c r="N23" s="57"/>
      <c r="O23" s="57"/>
      <c r="P23" s="67"/>
      <c r="Q23" s="67"/>
      <c r="R23" s="67"/>
      <c r="S23" s="103"/>
      <c r="T23" s="67"/>
      <c r="U23" s="67"/>
      <c r="V23" s="67"/>
      <c r="W23" s="67"/>
      <c r="X23" s="67"/>
      <c r="Y23" s="67"/>
      <c r="Z23" s="80"/>
      <c r="AA23" s="26"/>
    </row>
    <row r="24" spans="2:27" ht="18" customHeight="1" x14ac:dyDescent="0.15">
      <c r="B24" s="24"/>
      <c r="C24" s="14"/>
      <c r="D24" s="3" t="s">
        <v>85</v>
      </c>
      <c r="E24" s="84">
        <f>M17</f>
        <v>45301</v>
      </c>
      <c r="F24" s="85">
        <f>O17</f>
        <v>45301</v>
      </c>
      <c r="G24" s="78" t="s">
        <v>64</v>
      </c>
      <c r="H24" s="67"/>
      <c r="I24" s="67"/>
      <c r="J24" s="67"/>
      <c r="K24" s="67"/>
      <c r="L24" s="67"/>
      <c r="M24" s="67"/>
      <c r="N24" s="57"/>
      <c r="O24" s="57"/>
      <c r="P24" s="67"/>
      <c r="Q24" s="67"/>
      <c r="R24" s="67"/>
      <c r="S24" s="67"/>
      <c r="T24" s="67"/>
      <c r="U24" s="67"/>
      <c r="V24" s="67"/>
      <c r="W24" s="67"/>
      <c r="X24" s="67"/>
      <c r="Y24" s="99"/>
      <c r="Z24" s="80"/>
      <c r="AA24" s="26"/>
    </row>
    <row r="25" spans="2:27" ht="18" customHeight="1" x14ac:dyDescent="0.15">
      <c r="B25" s="24"/>
      <c r="C25" s="14"/>
      <c r="D25" s="57"/>
      <c r="E25" s="69" t="str">
        <f>("バックデータにおいて、")&amp;TEXT(M17,"gggyy")&amp;("年（")&amp;TEXT(O17,"yyyy")&amp;("年）")&amp;("の数値が公表されていないため、公表済みの")</f>
        <v>バックデータにおいて、令和06年（2024年）の数値が公表されていないため、公表済みの</v>
      </c>
      <c r="F25" s="67"/>
      <c r="G25" s="67"/>
      <c r="H25" s="67"/>
      <c r="I25" s="67"/>
      <c r="J25" s="67"/>
      <c r="K25" s="67"/>
      <c r="L25" s="67"/>
      <c r="M25" s="142" t="str">
        <f>W33</f>
        <v>令和05年</v>
      </c>
      <c r="N25" s="142"/>
      <c r="O25" s="100">
        <f>X33</f>
        <v>2023</v>
      </c>
      <c r="P25" s="149" t="s">
        <v>86</v>
      </c>
      <c r="Q25" s="149"/>
      <c r="R25" s="149"/>
      <c r="S25" s="149"/>
      <c r="T25" s="149"/>
      <c r="U25" s="149"/>
      <c r="V25" s="149"/>
      <c r="W25" s="149"/>
      <c r="X25" s="149"/>
      <c r="Y25" s="99"/>
      <c r="Z25" s="80"/>
      <c r="AA25" s="26"/>
    </row>
    <row r="26" spans="2:27" ht="18" customHeight="1" x14ac:dyDescent="0.15">
      <c r="B26" s="24"/>
      <c r="C26" s="14"/>
      <c r="D26" s="57"/>
      <c r="E26" s="57"/>
      <c r="F26" s="67"/>
      <c r="G26" s="67"/>
      <c r="H26" s="67"/>
      <c r="I26" s="67"/>
      <c r="J26" s="67"/>
      <c r="K26" s="67"/>
      <c r="L26" s="67"/>
      <c r="M26" s="67"/>
      <c r="N26" s="57"/>
      <c r="O26" s="57"/>
      <c r="P26" s="67"/>
      <c r="Q26" s="67"/>
      <c r="R26" s="67"/>
      <c r="S26" s="67"/>
      <c r="T26" s="67"/>
      <c r="U26" s="67"/>
      <c r="V26" s="67"/>
      <c r="W26" s="67"/>
      <c r="X26" s="67"/>
      <c r="Y26" s="67"/>
      <c r="Z26" s="80"/>
      <c r="AA26" s="26"/>
    </row>
    <row r="27" spans="2:27" ht="18" customHeight="1" x14ac:dyDescent="0.15">
      <c r="B27" s="24"/>
      <c r="C27" s="14"/>
      <c r="D27" s="57"/>
      <c r="E27" s="106" t="str">
        <f>M25&amp;("（")&amp;O25&amp;("年）")&amp;("の市場規模")</f>
        <v>令和05年（2023年）の市場規模</v>
      </c>
      <c r="F27" s="110"/>
      <c r="G27" s="101"/>
      <c r="H27" s="101"/>
      <c r="I27" s="140" t="str">
        <f>W27</f>
        <v>＜過去5年間の1年当たり平均成長率について＞</v>
      </c>
      <c r="J27" s="140"/>
      <c r="K27" s="140"/>
      <c r="L27" s="77"/>
      <c r="M27" s="1" t="str">
        <f>TEXT(M17,"gggyy")&amp;("年（")&amp;TEXT(O17,"yyyy")&amp;("年）")&amp;("の市場規模")</f>
        <v>令和06年（2024年）の市場規模</v>
      </c>
      <c r="N27" s="101"/>
      <c r="O27" s="101"/>
      <c r="P27" s="101"/>
      <c r="Q27" s="60"/>
      <c r="R27" s="8"/>
      <c r="S27" s="67"/>
      <c r="T27" s="67"/>
      <c r="U27" s="67"/>
      <c r="W27" s="92" t="s">
        <v>66</v>
      </c>
      <c r="X27" s="12"/>
      <c r="Y27" s="12"/>
      <c r="Z27" s="13"/>
      <c r="AA27" s="26"/>
    </row>
    <row r="28" spans="2:27" ht="18" customHeight="1" x14ac:dyDescent="0.15">
      <c r="B28" s="24"/>
      <c r="C28" s="14"/>
      <c r="D28" s="57"/>
      <c r="E28" s="138">
        <f>Y33</f>
        <v>2033350</v>
      </c>
      <c r="F28" s="138"/>
      <c r="G28" s="72" t="str">
        <f>Y28</f>
        <v>百万円</v>
      </c>
      <c r="H28" s="61" t="s">
        <v>37</v>
      </c>
      <c r="I28" s="139">
        <f>ROUND(Z34,4)</f>
        <v>0.98919999999999997</v>
      </c>
      <c r="J28" s="139"/>
      <c r="L28" s="61" t="s">
        <v>38</v>
      </c>
      <c r="M28" s="141">
        <f>ROUNDUP(E28*I28,0)</f>
        <v>2011390</v>
      </c>
      <c r="N28" s="141"/>
      <c r="O28" s="141"/>
      <c r="P28" s="148" t="str">
        <f>Y28</f>
        <v>百万円</v>
      </c>
      <c r="Q28" s="148"/>
      <c r="R28" s="8" t="s">
        <v>67</v>
      </c>
      <c r="S28" s="67"/>
      <c r="T28" s="67"/>
      <c r="U28" s="67"/>
      <c r="W28" s="14"/>
      <c r="Y28" s="37" t="s">
        <v>62</v>
      </c>
      <c r="Z28" s="93" t="s">
        <v>68</v>
      </c>
      <c r="AA28" s="26"/>
    </row>
    <row r="29" spans="2:27" ht="18" customHeight="1" x14ac:dyDescent="0.15">
      <c r="B29" s="24"/>
      <c r="C29" s="14"/>
      <c r="D29" s="57"/>
      <c r="E29" s="57"/>
      <c r="F29" s="67"/>
      <c r="G29" s="67"/>
      <c r="H29" s="67"/>
      <c r="I29" s="67"/>
      <c r="J29" s="67"/>
      <c r="K29" s="67"/>
      <c r="L29" s="67"/>
      <c r="M29" s="67"/>
      <c r="N29" s="57"/>
      <c r="O29" s="57"/>
      <c r="P29" s="67"/>
      <c r="Q29" s="67"/>
      <c r="R29" s="67"/>
      <c r="S29" s="67"/>
      <c r="T29" s="67"/>
      <c r="U29" s="67"/>
      <c r="W29" s="108" t="s">
        <v>69</v>
      </c>
      <c r="X29" s="109">
        <v>2019</v>
      </c>
      <c r="Y29" s="89">
        <v>2123752</v>
      </c>
      <c r="Z29" s="95"/>
      <c r="AA29" s="26"/>
    </row>
    <row r="30" spans="2:27" ht="18" customHeight="1" x14ac:dyDescent="0.15">
      <c r="B30" s="24"/>
      <c r="C30" s="14"/>
      <c r="D30" s="69" t="s">
        <v>80</v>
      </c>
      <c r="E30" s="57"/>
      <c r="F30" s="67"/>
      <c r="G30" s="67"/>
      <c r="H30" s="67"/>
      <c r="I30" s="67"/>
      <c r="J30" s="67"/>
      <c r="K30" s="67"/>
      <c r="L30" s="67"/>
      <c r="M30" s="67"/>
      <c r="N30" s="57"/>
      <c r="O30" s="57"/>
      <c r="P30" s="67"/>
      <c r="Q30" s="67"/>
      <c r="R30" s="67"/>
      <c r="S30" s="67"/>
      <c r="T30" s="67"/>
      <c r="U30" s="67"/>
      <c r="W30" s="108" t="s">
        <v>70</v>
      </c>
      <c r="X30" s="109">
        <v>2020</v>
      </c>
      <c r="Y30" s="89">
        <v>2077978</v>
      </c>
      <c r="Z30" s="96">
        <f>Y30/Y29</f>
        <v>0.97844663595372716</v>
      </c>
      <c r="AA30" s="26"/>
    </row>
    <row r="31" spans="2:27" ht="18" customHeight="1" x14ac:dyDescent="0.15">
      <c r="B31" s="24"/>
      <c r="C31" s="14"/>
      <c r="D31" s="69" t="s">
        <v>81</v>
      </c>
      <c r="E31" s="57"/>
      <c r="F31" s="67"/>
      <c r="G31" s="67"/>
      <c r="H31" s="67"/>
      <c r="I31" s="67"/>
      <c r="J31" s="67"/>
      <c r="K31" s="67"/>
      <c r="L31" s="67"/>
      <c r="M31" s="67"/>
      <c r="N31" s="57"/>
      <c r="O31" s="57"/>
      <c r="P31" s="67"/>
      <c r="Q31" s="67"/>
      <c r="R31" s="67"/>
      <c r="S31" s="67"/>
      <c r="T31" s="67"/>
      <c r="U31" s="67"/>
      <c r="W31" s="108" t="s">
        <v>93</v>
      </c>
      <c r="X31" s="109">
        <v>2021</v>
      </c>
      <c r="Y31" s="89">
        <v>2265123</v>
      </c>
      <c r="Z31" s="96">
        <f>Y31/Y30</f>
        <v>1.0900611074804449</v>
      </c>
      <c r="AA31" s="26"/>
    </row>
    <row r="32" spans="2:27" ht="18" customHeight="1" x14ac:dyDescent="0.15">
      <c r="B32" s="24"/>
      <c r="C32" s="14"/>
      <c r="D32" s="69" t="s">
        <v>82</v>
      </c>
      <c r="E32" s="57"/>
      <c r="F32" s="67"/>
      <c r="G32" s="67"/>
      <c r="H32" s="67"/>
      <c r="I32" s="67"/>
      <c r="J32" s="67"/>
      <c r="K32" s="67"/>
      <c r="L32" s="67"/>
      <c r="M32" s="67"/>
      <c r="N32" s="57"/>
      <c r="O32" s="57"/>
      <c r="P32" s="67"/>
      <c r="Q32" s="67"/>
      <c r="R32" s="67"/>
      <c r="S32" s="67"/>
      <c r="T32" s="67"/>
      <c r="U32" s="67"/>
      <c r="W32" s="108" t="s">
        <v>92</v>
      </c>
      <c r="X32" s="109">
        <v>2022</v>
      </c>
      <c r="Y32" s="89">
        <v>2296166</v>
      </c>
      <c r="Z32" s="96">
        <f>Y32/Y31</f>
        <v>1.0137047745310077</v>
      </c>
      <c r="AA32" s="26"/>
    </row>
    <row r="33" spans="2:27" ht="18" customHeight="1" x14ac:dyDescent="0.15">
      <c r="B33" s="24"/>
      <c r="C33" s="14"/>
      <c r="D33" s="69" t="s">
        <v>83</v>
      </c>
      <c r="E33" s="57"/>
      <c r="F33" s="67"/>
      <c r="G33" s="67"/>
      <c r="H33" s="67"/>
      <c r="I33" s="67"/>
      <c r="J33" s="67"/>
      <c r="K33" s="67"/>
      <c r="L33" s="67"/>
      <c r="M33" s="67"/>
      <c r="N33" s="57"/>
      <c r="O33" s="57"/>
      <c r="P33" s="67"/>
      <c r="Q33" s="67"/>
      <c r="R33" s="67"/>
      <c r="S33" s="67"/>
      <c r="T33" s="67"/>
      <c r="U33" s="67"/>
      <c r="W33" s="108" t="s">
        <v>91</v>
      </c>
      <c r="X33" s="109">
        <v>2023</v>
      </c>
      <c r="Y33" s="89">
        <v>2033350</v>
      </c>
      <c r="Z33" s="96">
        <f>Y33/Y32</f>
        <v>0.88554137636390395</v>
      </c>
      <c r="AA33" s="26"/>
    </row>
    <row r="34" spans="2:27" ht="18" customHeight="1" x14ac:dyDescent="0.15">
      <c r="B34" s="24"/>
      <c r="C34" s="14"/>
      <c r="D34" s="69" t="s">
        <v>84</v>
      </c>
      <c r="E34" s="57"/>
      <c r="F34" s="67"/>
      <c r="G34" s="67"/>
      <c r="H34" s="67"/>
      <c r="I34" s="67"/>
      <c r="J34" s="67"/>
      <c r="K34" s="67"/>
      <c r="L34" s="67"/>
      <c r="M34" s="67"/>
      <c r="N34" s="57"/>
      <c r="O34" s="57"/>
      <c r="P34" s="67"/>
      <c r="Q34" s="67"/>
      <c r="R34" s="67"/>
      <c r="S34" s="67"/>
      <c r="T34" s="67"/>
      <c r="U34" s="67"/>
      <c r="W34" s="17"/>
      <c r="X34" s="18"/>
      <c r="Y34" s="97" t="s">
        <v>71</v>
      </c>
      <c r="Z34" s="98">
        <f>GEOMEAN(Z30:Z33)</f>
        <v>0.98918400397505946</v>
      </c>
      <c r="AA34" s="26"/>
    </row>
    <row r="35" spans="2:27" ht="18" customHeight="1" x14ac:dyDescent="0.15">
      <c r="B35" s="24"/>
      <c r="C35" s="14"/>
      <c r="O35" s="57"/>
      <c r="P35" s="67"/>
      <c r="Q35" s="67"/>
      <c r="R35" s="67"/>
      <c r="S35" s="67"/>
      <c r="T35" s="67"/>
      <c r="U35" s="67"/>
      <c r="V35" s="67"/>
      <c r="W35" s="67"/>
      <c r="X35" s="67"/>
      <c r="Y35" s="67"/>
      <c r="Z35" s="80"/>
      <c r="AA35" s="26"/>
    </row>
    <row r="36" spans="2:27" ht="9" customHeight="1" x14ac:dyDescent="0.15">
      <c r="B36" s="27"/>
      <c r="C36" s="28"/>
      <c r="D36" s="29"/>
      <c r="E36" s="29"/>
      <c r="F36" s="29"/>
      <c r="G36" s="33"/>
      <c r="H36" s="33"/>
      <c r="I36" s="33"/>
      <c r="J36" s="32"/>
      <c r="K36" s="28"/>
      <c r="L36" s="28"/>
      <c r="M36" s="28"/>
      <c r="N36" s="28"/>
      <c r="O36" s="28"/>
      <c r="P36" s="28"/>
      <c r="Q36" s="28"/>
      <c r="R36" s="28"/>
      <c r="S36" s="28"/>
      <c r="T36" s="28"/>
      <c r="U36" s="28"/>
      <c r="V36" s="28"/>
      <c r="W36" s="28"/>
      <c r="X36" s="28"/>
      <c r="Y36" s="28"/>
      <c r="Z36" s="28"/>
      <c r="AA36" s="30"/>
    </row>
    <row r="37" spans="2:27" x14ac:dyDescent="0.15">
      <c r="Z37" s="105" t="s">
        <v>97</v>
      </c>
    </row>
  </sheetData>
  <mergeCells count="58">
    <mergeCell ref="P25:X25"/>
    <mergeCell ref="M25:N25"/>
    <mergeCell ref="F13:G13"/>
    <mergeCell ref="I13:J13"/>
    <mergeCell ref="M13:O13"/>
    <mergeCell ref="U13:V13"/>
    <mergeCell ref="U18:V18"/>
    <mergeCell ref="M19:N19"/>
    <mergeCell ref="D18:F18"/>
    <mergeCell ref="G18:H18"/>
    <mergeCell ref="K18:L18"/>
    <mergeCell ref="M18:N18"/>
    <mergeCell ref="Q18:T18"/>
    <mergeCell ref="D22:E22"/>
    <mergeCell ref="F22:M22"/>
    <mergeCell ref="P22:Z22"/>
    <mergeCell ref="Y14:Z14"/>
    <mergeCell ref="D17:F17"/>
    <mergeCell ref="G17:H17"/>
    <mergeCell ref="K17:L17"/>
    <mergeCell ref="M17:N17"/>
    <mergeCell ref="Q17:T17"/>
    <mergeCell ref="F14:G14"/>
    <mergeCell ref="U14:V14"/>
    <mergeCell ref="B2:AA2"/>
    <mergeCell ref="T4:U4"/>
    <mergeCell ref="V4:AA4"/>
    <mergeCell ref="D8:F8"/>
    <mergeCell ref="G8:H8"/>
    <mergeCell ref="K8:L8"/>
    <mergeCell ref="Q8:T8"/>
    <mergeCell ref="U8:V8"/>
    <mergeCell ref="U9:V9"/>
    <mergeCell ref="U11:V11"/>
    <mergeCell ref="Q9:T9"/>
    <mergeCell ref="K9:L9"/>
    <mergeCell ref="F21:G21"/>
    <mergeCell ref="F20:G20"/>
    <mergeCell ref="I20:J20"/>
    <mergeCell ref="M20:O20"/>
    <mergeCell ref="U20:V20"/>
    <mergeCell ref="U10:V10"/>
    <mergeCell ref="D10:F10"/>
    <mergeCell ref="G10:H10"/>
    <mergeCell ref="K10:L10"/>
    <mergeCell ref="Q10:T10"/>
    <mergeCell ref="I14:J14"/>
    <mergeCell ref="M14:O14"/>
    <mergeCell ref="I21:J21"/>
    <mergeCell ref="M21:O21"/>
    <mergeCell ref="U21:V21"/>
    <mergeCell ref="U17:V17"/>
    <mergeCell ref="Y17:Z19"/>
    <mergeCell ref="I27:K27"/>
    <mergeCell ref="E28:F28"/>
    <mergeCell ref="I28:J28"/>
    <mergeCell ref="M28:O28"/>
    <mergeCell ref="P28:Q28"/>
  </mergeCells>
  <phoneticPr fontId="5"/>
  <conditionalFormatting sqref="Y24:Y25">
    <cfRule type="expression" dxfId="5" priority="1" stopIfTrue="1">
      <formula>MOD(#REF!,100)=0</formula>
    </cfRule>
    <cfRule type="expression" dxfId="4" priority="2" stopIfTrue="1">
      <formula>#REF!=2015</formula>
    </cfRule>
    <cfRule type="expression" dxfId="3" priority="3" stopIfTrue="1">
      <formula>AND(MOD(#REF!,100)=0,#REF!=2015)</formula>
    </cfRule>
  </conditionalFormatting>
  <conditionalFormatting sqref="Y29:Y33">
    <cfRule type="expression" dxfId="2" priority="5" stopIfTrue="1">
      <formula>MOD($B33,100)=0</formula>
    </cfRule>
    <cfRule type="expression" dxfId="1" priority="46" stopIfTrue="1">
      <formula>$D32=2015</formula>
    </cfRule>
    <cfRule type="expression" dxfId="0" priority="47" stopIfTrue="1">
      <formula>AND(MOD($B33,100)=0,$D32=2015)</formula>
    </cfRule>
  </conditionalFormatting>
  <dataValidations count="1">
    <dataValidation type="list" allowBlank="1" showInputMessage="1" showErrorMessage="1" sqref="Q8:T9" xr:uid="{5BD96A63-E60A-4D28-8B57-AD6DE0C6779D}">
      <formula1>"売上高見込み,売上高実績"</formula1>
    </dataValidation>
  </dataValidations>
  <pageMargins left="0.51181102362204722" right="0.51181102362204722" top="0.74803149606299213" bottom="0.74803149606299213" header="0.31496062992125984" footer="0.31496062992125984"/>
  <pageSetup paperSize="9" scale="58" orientation="landscape" r:id="rId1"/>
  <colBreaks count="1" manualBreakCount="1">
    <brk id="5" max="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INDEX</vt:lpstr>
      <vt:lpstr>様式A</vt:lpstr>
      <vt:lpstr>様式B（推計あり）</vt:lpstr>
      <vt:lpstr>様式C（初年度売上なし）</vt:lpstr>
      <vt:lpstr>様式D（初年度売上なし・推計）</vt:lpstr>
      <vt:lpstr>様式A!Print_Area</vt:lpstr>
      <vt:lpstr>'様式B（推計あり）'!Print_Area</vt:lpstr>
      <vt:lpstr>'様式C（初年度売上なし）'!Print_Area</vt:lpstr>
      <vt:lpstr>'様式D（初年度売上なし・推計）'!Print_Area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2025-08-12T23:20:27Z</dcterms:created>
  <dcterms:modified xsi:type="dcterms:W3CDTF">2025-08-12T23:20:30Z</dcterms:modified>
  <cp:category/>
  <cp:contentStatus/>
</cp:coreProperties>
</file>