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F9CD19DB-AB9E-45CD-8439-D16B06DB970F}" xr6:coauthVersionLast="47" xr6:coauthVersionMax="47" xr10:uidLastSave="{00000000-0000-0000-0000-000000000000}"/>
  <bookViews>
    <workbookView xWindow="-120" yWindow="-120" windowWidth="29040" windowHeight="15720" xr2:uid="{00000000-000D-0000-FFFF-FFFF00000000}"/>
  </bookViews>
  <sheets>
    <sheet name="記載例" sheetId="2" r:id="rId1"/>
  </sheets>
  <definedNames>
    <definedName name="_xlnm.Print_Area" localSheetId="0">記載例!$A$1:$J$168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2" i="2" l="1"/>
  <c r="H122" i="2"/>
  <c r="G122" i="2"/>
  <c r="F122" i="2"/>
  <c r="E122" i="2"/>
  <c r="D122" i="2"/>
  <c r="E104" i="2"/>
  <c r="E103" i="2"/>
  <c r="E102" i="2"/>
  <c r="E105" i="2" s="1"/>
  <c r="I48" i="2"/>
  <c r="H48" i="2"/>
  <c r="G48" i="2"/>
  <c r="F48" i="2"/>
  <c r="E48" i="2"/>
  <c r="D48" i="2"/>
  <c r="D49" i="2" s="1"/>
  <c r="D80" i="2" s="1"/>
  <c r="I45" i="2"/>
  <c r="I49" i="2" s="1"/>
  <c r="H45" i="2"/>
  <c r="G45" i="2"/>
  <c r="G49" i="2" s="1"/>
  <c r="F45" i="2"/>
  <c r="F49" i="2" s="1"/>
  <c r="F80" i="2" s="1"/>
  <c r="E45" i="2"/>
  <c r="E49" i="2" s="1"/>
  <c r="E72" i="2" s="1"/>
  <c r="D45" i="2"/>
  <c r="H49" i="2" l="1"/>
  <c r="G72" i="2"/>
  <c r="G80" i="2"/>
  <c r="I80" i="2"/>
  <c r="I72" i="2"/>
  <c r="I135" i="2" s="1"/>
  <c r="H80" i="2"/>
  <c r="H72" i="2"/>
  <c r="H135" i="2" s="1"/>
  <c r="E80" i="2"/>
  <c r="E135" i="2" s="1"/>
  <c r="D72" i="2"/>
  <c r="D135" i="2" s="1"/>
  <c r="F72" i="2"/>
  <c r="F135" i="2" s="1"/>
  <c r="G135" i="2" l="1"/>
</calcChain>
</file>

<file path=xl/sharedStrings.xml><?xml version="1.0" encoding="utf-8"?>
<sst xmlns="http://schemas.openxmlformats.org/spreadsheetml/2006/main" count="81" uniqueCount="73">
  <si>
    <t>別紙１－３</t>
  </si>
  <si>
    <t>売上高等の根拠資料</t>
  </si>
  <si>
    <t>１．令和６年度（2024 年度）の売上高等（実績）【投資前年度】</t>
    <phoneticPr fontId="1"/>
  </si>
  <si>
    <t xml:space="preserve">売上高 </t>
  </si>
  <si>
    <t>500,000 千円</t>
    <phoneticPr fontId="1"/>
  </si>
  <si>
    <t>売上原価</t>
  </si>
  <si>
    <t>販売費及び一般管理費</t>
  </si>
  <si>
    <t>給与総額</t>
  </si>
  <si>
    <t>租税公課</t>
  </si>
  <si>
    <t>労働者数</t>
  </si>
  <si>
    <t>140,000 千円</t>
    <phoneticPr fontId="1"/>
  </si>
  <si>
    <t>20,000 千円</t>
    <phoneticPr fontId="1"/>
  </si>
  <si>
    <t>32 人</t>
    <phoneticPr fontId="1"/>
  </si>
  <si>
    <t>【決算期：３月】</t>
    <phoneticPr fontId="1"/>
  </si>
  <si>
    <t>２．令和７年度（2025 年度）以降の売上高等（推計）【投資年度以降】</t>
  </si>
  <si>
    <t>（１）売上高</t>
    <phoneticPr fontId="1"/>
  </si>
  <si>
    <t>年度は以下の単価・数量の売上高を見込み、取引先と交渉中。</t>
    <phoneticPr fontId="1"/>
  </si>
  <si>
    <t>荷する数量について、毎年度、前年比約３～６％増加する見込み（単価は変動しない。）。</t>
    <phoneticPr fontId="1"/>
  </si>
  <si>
    <t>　また、令和８年度以降は、取引先の自動車製造台数拡大の見通しを踏まえ、各取引先に出</t>
    <phoneticPr fontId="1"/>
  </si>
  <si>
    <t>地域経済牽引事業では、従来から製造している金型部品Ｍの小型・軽量化を図るため、新たな</t>
    <phoneticPr fontId="1"/>
  </si>
  <si>
    <t>取引先</t>
    <rPh sb="0" eb="3">
      <t>トリヒキサキ</t>
    </rPh>
    <phoneticPr fontId="1"/>
  </si>
  <si>
    <t>単価</t>
    <rPh sb="0" eb="2">
      <t>タンカ</t>
    </rPh>
    <phoneticPr fontId="1"/>
  </si>
  <si>
    <t>数量</t>
    <rPh sb="0" eb="2">
      <t>スウリョウ</t>
    </rPh>
    <phoneticPr fontId="1"/>
  </si>
  <si>
    <t>金額</t>
    <rPh sb="0" eb="2">
      <t>キンガク</t>
    </rPh>
    <phoneticPr fontId="1"/>
  </si>
  <si>
    <t>Ｃ自動車株式会社向け出荷</t>
    <phoneticPr fontId="1"/>
  </si>
  <si>
    <t>Ｄ自動車株式会社向け出荷</t>
    <phoneticPr fontId="1"/>
  </si>
  <si>
    <t>合計金額</t>
    <rPh sb="0" eb="2">
      <t>ゴウケイ</t>
    </rPh>
    <rPh sb="2" eb="4">
      <t>キンガク</t>
    </rPh>
    <phoneticPr fontId="1"/>
  </si>
  <si>
    <t>（２）売上原価・販売費及び一般管理費</t>
    <phoneticPr fontId="1"/>
  </si>
  <si>
    <t>① 売上原価</t>
    <phoneticPr fontId="1"/>
  </si>
  <si>
    <t>340,000 千円</t>
    <phoneticPr fontId="1"/>
  </si>
  <si>
    <t>（うち減価償却費 120,000 千円）</t>
    <phoneticPr fontId="1"/>
  </si>
  <si>
    <t>50,000 千円</t>
    <phoneticPr fontId="1"/>
  </si>
  <si>
    <t>（うち減価償却費 7,000 千円）</t>
    <phoneticPr fontId="1"/>
  </si>
  <si>
    <t>② 販売費及び一般管理費</t>
    <phoneticPr fontId="1"/>
  </si>
  <si>
    <t>③ 減価償却費（別紙１－２を使用する場合は必須）</t>
    <phoneticPr fontId="1"/>
  </si>
  <si>
    <t>10年償却で、いずれも定額法により計算した。</t>
    <rPh sb="11" eb="14">
      <t>テイガクホウ</t>
    </rPh>
    <phoneticPr fontId="1"/>
  </si>
  <si>
    <t>本事業における「弊社第五工場 建屋」については30年償却で、「新型プレス機Ｘ」及び「新型プレス機Ｙ」については</t>
    <phoneticPr fontId="1"/>
  </si>
  <si>
    <t>減価償却資産</t>
    <rPh sb="0" eb="2">
      <t>ゲンカ</t>
    </rPh>
    <rPh sb="2" eb="4">
      <t>ショウキャク</t>
    </rPh>
    <rPh sb="4" eb="6">
      <t>シサン</t>
    </rPh>
    <phoneticPr fontId="1"/>
  </si>
  <si>
    <t>第五工場 建屋</t>
    <phoneticPr fontId="1"/>
  </si>
  <si>
    <t>新型プレス機Ｘ</t>
    <phoneticPr fontId="1"/>
  </si>
  <si>
    <t>新型プレス機Ｙ</t>
    <phoneticPr fontId="1"/>
  </si>
  <si>
    <t>単位：千円</t>
    <rPh sb="0" eb="2">
      <t>タンイ</t>
    </rPh>
    <rPh sb="3" eb="5">
      <t>センエン</t>
    </rPh>
    <phoneticPr fontId="1"/>
  </si>
  <si>
    <t>取得価額（千円）</t>
    <rPh sb="0" eb="2">
      <t>シュトク</t>
    </rPh>
    <rPh sb="2" eb="4">
      <t>カガク</t>
    </rPh>
    <rPh sb="5" eb="6">
      <t>セン</t>
    </rPh>
    <rPh sb="6" eb="7">
      <t>エン</t>
    </rPh>
    <phoneticPr fontId="1"/>
  </si>
  <si>
    <t>計</t>
    <rPh sb="0" eb="1">
      <t>ケイ</t>
    </rPh>
    <phoneticPr fontId="1"/>
  </si>
  <si>
    <t>また、減価償却費合計値について、令和６年度実績における売上原価に係る減価償却費と</t>
    <phoneticPr fontId="1"/>
  </si>
  <si>
    <t>販売費及び一般管理費に係る減価償却費の比率（120,000千円：7,000千円）で按分し、</t>
    <phoneticPr fontId="1"/>
  </si>
  <si>
    <t>令和７年度以降の売上原価に係る減価償却費を68,980千円/年、販売費及び一般管理費に係る減価償却費を4,020千円/年とした。</t>
    <phoneticPr fontId="1"/>
  </si>
  <si>
    <t>（３）給与総額</t>
    <phoneticPr fontId="1"/>
  </si>
  <si>
    <t>令和６年度実績において、給与総額から労働者数を除した値が約4,400 千円（労働者1人あたりの給与単価）</t>
    <phoneticPr fontId="1"/>
  </si>
  <si>
    <t xml:space="preserve">となっていることを踏まえ、各年度の労働者数に当該単価を乗じて計算した。 </t>
    <phoneticPr fontId="1"/>
  </si>
  <si>
    <t>（４）租税公課</t>
    <phoneticPr fontId="1"/>
  </si>
  <si>
    <t>（５）労働者数</t>
    <phoneticPr fontId="1"/>
  </si>
  <si>
    <t>工場（弊社第五工場　建屋）を建設するとともに、新型プレス機２台を導入するものである。そ</t>
    <rPh sb="6" eb="7">
      <t>5</t>
    </rPh>
    <phoneticPr fontId="1"/>
  </si>
  <si>
    <t>のため、売上高等の数値については、本事業に係わる第五工場の売上高等を算出している。</t>
    <rPh sb="25" eb="26">
      <t>5</t>
    </rPh>
    <phoneticPr fontId="1"/>
  </si>
  <si>
    <t>　令和６年度（2024 年度）における従来の金型部品Ｍ（弊社第三工場）の売上高等（実績）は以下のとおりとなっている。</t>
    <rPh sb="31" eb="32">
      <t>3</t>
    </rPh>
    <phoneticPr fontId="1"/>
  </si>
  <si>
    <t>　弊社第五工場で製造する小型化・軽量化した金型部品Ｍについて、設備が稼働する令和７</t>
    <rPh sb="4" eb="5">
      <t>5</t>
    </rPh>
    <phoneticPr fontId="1"/>
  </si>
  <si>
    <t>地域経済牽引事業に係る弊社第五工場においては、すでに他工場で従事している12名に加え、</t>
    <rPh sb="26" eb="27">
      <t>ホカ</t>
    </rPh>
    <rPh sb="27" eb="29">
      <t>コウジョウ</t>
    </rPh>
    <rPh sb="30" eb="32">
      <t>ジュウジ</t>
    </rPh>
    <rPh sb="40" eb="41">
      <t>クワ</t>
    </rPh>
    <phoneticPr fontId="1"/>
  </si>
  <si>
    <t>令和７年度に新たに８名の新規従業員を採用する見込みであり、事業における労働者数は以下となる見込み。</t>
    <phoneticPr fontId="1"/>
  </si>
  <si>
    <t>なお、新型プレス機Ｘの導入により、作業プロセスの効率化・改善がなされるため、</t>
    <phoneticPr fontId="1"/>
  </si>
  <si>
    <t>本事業については、既存事業の水準よりも少ない従業員規模での運営が可能となっている。</t>
    <phoneticPr fontId="1"/>
  </si>
  <si>
    <t>以上</t>
    <rPh sb="0" eb="2">
      <t>イジョウ</t>
    </rPh>
    <phoneticPr fontId="1"/>
  </si>
  <si>
    <t>　令和６年度実績において、売上原価（340,000千円）は売上高比 68％となっていることを踏まえ、</t>
    <phoneticPr fontId="1"/>
  </si>
  <si>
    <t>各年度の売上高に当該数値を乗じて計算した。</t>
    <phoneticPr fontId="1"/>
  </si>
  <si>
    <t>令和６年度実績において、販売費及び一般管理費（50,000 千円）は売上高比 10％となっていることを踏まえ、</t>
    <phoneticPr fontId="1"/>
  </si>
  <si>
    <t>令和６年度実績において、租税公課が費用総額（390,000千円）（売上原価（340,000千円）＋販売費及び一般管理費（50,000千円））の約５％となっていることを踏まえ、各年度の費用総額に５％を乗じて計算した。</t>
    <phoneticPr fontId="1"/>
  </si>
  <si>
    <t>売上原価</t>
    <rPh sb="0" eb="2">
      <t>ウリアゲ</t>
    </rPh>
    <rPh sb="2" eb="4">
      <t>ゲンカ</t>
    </rPh>
    <phoneticPr fontId="1"/>
  </si>
  <si>
    <t>販管費</t>
    <rPh sb="0" eb="3">
      <t>ハンカンヒ</t>
    </rPh>
    <phoneticPr fontId="1"/>
  </si>
  <si>
    <t>給与総額</t>
    <rPh sb="0" eb="2">
      <t>キュウヨ</t>
    </rPh>
    <rPh sb="2" eb="4">
      <t>ソウガク</t>
    </rPh>
    <phoneticPr fontId="1"/>
  </si>
  <si>
    <t>租税公課</t>
    <rPh sb="0" eb="2">
      <t>ソゼイ</t>
    </rPh>
    <rPh sb="2" eb="4">
      <t>コウカ</t>
    </rPh>
    <phoneticPr fontId="1"/>
  </si>
  <si>
    <t>単位：人</t>
    <rPh sb="0" eb="2">
      <t>タンイ</t>
    </rPh>
    <rPh sb="3" eb="4">
      <t>ニン</t>
    </rPh>
    <phoneticPr fontId="1"/>
  </si>
  <si>
    <t>労働者数</t>
    <phoneticPr fontId="1"/>
  </si>
  <si>
    <t>年間の減価償却費（千円）</t>
    <rPh sb="0" eb="2">
      <t>ネンカン</t>
    </rPh>
    <rPh sb="3" eb="5">
      <t>ゲンカ</t>
    </rPh>
    <rPh sb="5" eb="8">
      <t>ショウキャクヒ</t>
    </rPh>
    <rPh sb="9" eb="11">
      <t>センエン</t>
    </rPh>
    <phoneticPr fontId="1"/>
  </si>
  <si>
    <t>耐用年数（年）</t>
    <rPh sb="0" eb="2">
      <t>タイヨウ</t>
    </rPh>
    <rPh sb="2" eb="4">
      <t>ネンスウ</t>
    </rPh>
    <rPh sb="5" eb="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</si>
</sst>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quot;&quot;和&quot;##&quot;年&quot;&quot;度&quot;"/>
    <numFmt numFmtId="177" formatCode="####&quot;年&quot;&quot;度&quot;"/>
    <numFmt numFmtId="178" formatCode="#,##0_ "/>
    <numFmt numFmtId="179" formatCode="#,###&quot;人&quot;"/>
  </numFmts>
  <fonts count="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pplyAlignment="1">
      <alignment vertical="center" wrapText="1"/>
    </xf>
    <xf numFmtId="176" fontId="0" fillId="0" borderId="0" xfId="0" applyNumberFormat="1">
      <alignment vertical="center"/>
    </xf>
    <xf numFmtId="0" fontId="0" fillId="0" borderId="1" xfId="0" applyBorder="1">
      <alignment vertical="center"/>
    </xf>
    <xf numFmtId="176" fontId="0" fillId="0" borderId="1" xfId="0" applyNumberFormat="1" applyBorder="1">
      <alignment vertical="center"/>
    </xf>
    <xf numFmtId="177" fontId="0" fillId="0" borderId="1" xfId="0" applyNumberFormat="1" applyBorder="1">
      <alignment vertical="center"/>
    </xf>
    <xf numFmtId="178" fontId="0" fillId="0" borderId="1" xfId="0" applyNumberFormat="1" applyBorder="1">
      <alignment vertical="center"/>
    </xf>
    <xf numFmtId="179" fontId="0" fillId="0" borderId="1" xfId="0" applyNumberFormat="1" applyBorder="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indent="1"/>
    </xf>
    <xf numFmtId="0" fontId="6"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center" vertical="center" wrapText="1"/>
    </xf>
    <xf numFmtId="17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8</xdr:row>
      <xdr:rowOff>19051</xdr:rowOff>
    </xdr:from>
    <xdr:to>
      <xdr:col>9</xdr:col>
      <xdr:colOff>38100</xdr:colOff>
      <xdr:row>14</xdr:row>
      <xdr:rowOff>102566</xdr:rowOff>
    </xdr:to>
    <xdr:sp macro="" textlink="">
      <xdr:nvSpPr>
        <xdr:cNvPr id="2" name="テキスト ボックス 2">
          <a:extLst>
            <a:ext uri="{FF2B5EF4-FFF2-40B4-BE49-F238E27FC236}">
              <a16:creationId xmlns:a16="http://schemas.microsoft.com/office/drawing/2014/main" id="{4B24EF7F-36C9-4A66-83E9-7012D093DEB3}"/>
            </a:ext>
          </a:extLst>
        </xdr:cNvPr>
        <xdr:cNvSpPr txBox="1">
          <a:spLocks noChangeArrowheads="1"/>
        </xdr:cNvSpPr>
      </xdr:nvSpPr>
      <xdr:spPr bwMode="auto">
        <a:xfrm>
          <a:off x="457200" y="1409701"/>
          <a:ext cx="6962775" cy="1058240"/>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l"/>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簡単にどのような事業を行うのか、また、数値についてはどのような数値なのかを記載ください。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l"/>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※原則地域経済牽引事業単位での数値を算出いただく必要がありますが、会社全体での数値を使用する場合はその理由を記載ください。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l"/>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（単に会計上の理由のみでは不可です）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57150</xdr:colOff>
      <xdr:row>25</xdr:row>
      <xdr:rowOff>88899</xdr:rowOff>
    </xdr:from>
    <xdr:to>
      <xdr:col>8</xdr:col>
      <xdr:colOff>733977</xdr:colOff>
      <xdr:row>31</xdr:row>
      <xdr:rowOff>102566</xdr:rowOff>
    </xdr:to>
    <xdr:sp macro="" textlink="">
      <xdr:nvSpPr>
        <xdr:cNvPr id="3" name="テキスト ボックス 2">
          <a:extLst>
            <a:ext uri="{FF2B5EF4-FFF2-40B4-BE49-F238E27FC236}">
              <a16:creationId xmlns:a16="http://schemas.microsoft.com/office/drawing/2014/main" id="{EDD77602-3948-409C-9982-C8E3827F96E1}"/>
            </a:ext>
          </a:extLst>
        </xdr:cNvPr>
        <xdr:cNvSpPr txBox="1">
          <a:spLocks noChangeArrowheads="1"/>
        </xdr:cNvSpPr>
      </xdr:nvSpPr>
      <xdr:spPr bwMode="auto">
        <a:xfrm>
          <a:off x="476250" y="4514849"/>
          <a:ext cx="6826802" cy="991567"/>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l"/>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本実績値との比較により、以下「２．令和７年度（</a:t>
          </a:r>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2025 </a:t>
          </a: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年度）の売上高等（推計）【投資年度】」以降の数値を算出する場合（例えば売上原価比率）は、以下各項目の根拠説明に上記実績値を記載して説明ください。併せて、決算期も記載ください。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l"/>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また、実績値の根拠資料は必要に応じ、提出をお願いする場合がございます。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en-US" sz="1200" kern="100">
              <a:effectLst/>
              <a:latin typeface="Century" panose="02040604050505020304" pitchFamily="18" charset="0"/>
              <a:ea typeface="ＭＳ 明朝" panose="02020609040205080304" pitchFamily="17" charset="-128"/>
              <a:cs typeface="Arial" panose="020B0604020202020204" pitchFamily="34" charset="0"/>
            </a:rPr>
            <a:t> </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57977</xdr:colOff>
      <xdr:row>49</xdr:row>
      <xdr:rowOff>121920</xdr:rowOff>
    </xdr:from>
    <xdr:to>
      <xdr:col>8</xdr:col>
      <xdr:colOff>753716</xdr:colOff>
      <xdr:row>64</xdr:row>
      <xdr:rowOff>132521</xdr:rowOff>
    </xdr:to>
    <xdr:sp macro="" textlink="">
      <xdr:nvSpPr>
        <xdr:cNvPr id="4" name="テキスト ボックス 2">
          <a:extLst>
            <a:ext uri="{FF2B5EF4-FFF2-40B4-BE49-F238E27FC236}">
              <a16:creationId xmlns:a16="http://schemas.microsoft.com/office/drawing/2014/main" id="{E6C2D526-1038-49C7-ABD8-AC0E468726F4}"/>
            </a:ext>
          </a:extLst>
        </xdr:cNvPr>
        <xdr:cNvSpPr txBox="1">
          <a:spLocks noChangeArrowheads="1"/>
        </xdr:cNvSpPr>
      </xdr:nvSpPr>
      <xdr:spPr bwMode="auto">
        <a:xfrm>
          <a:off x="477077" y="8459470"/>
          <a:ext cx="6845714" cy="2436301"/>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売上高の推計根拠（算出方法含む）を記載ください。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記載内容については、以下２点に留意して記載ください。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342900" lvl="0" indent="-342900" algn="just">
            <a:buFont typeface="+mj-ea"/>
            <a:buAutoNum type="circleNumDbPlain"/>
          </a:pP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推計根拠の推移について、的確に説明されており確認側が理解できること</a:t>
          </a:r>
          <a:b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b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（単価や数量の増加について、理由が記載されている必要があります）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342900" lvl="0" indent="-342900" algn="just">
            <a:buFont typeface="+mj-ea"/>
            <a:buAutoNum type="circleNumDbPlain"/>
          </a:pP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推計根拠については、別紙１－１（</a:t>
          </a:r>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or</a:t>
          </a: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別紙１－２）等の申請書類と整合性のとれた値となること</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※端数処理等により数値が「１」ズレることが多いため、端数処理の方法等を明記するか、記載例のとおり「約」〇％等の記載をお願いいたします。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仮に全社単位や工場の建て替え等により、過去の実績値と同値を使用する場合は、「令和７年度の売上高等は令和６年度実績と同値とする」等の文言でご説明ください。</a:t>
          </a:r>
          <a:endParaRPr lang="en-US" alt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endParaRPr>
        </a:p>
        <a:p>
          <a:pPr algn="just"/>
          <a:r>
            <a:rPr lang="en-US" alt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   </a:t>
          </a:r>
          <a:r>
            <a:rPr lang="ja-JP" alt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また、ある年度を境にそれ以降の売上高が一定の場合、その理由をご説明ください。（生産限界に達するなどの理由が想定されます。）</a:t>
          </a:r>
        </a:p>
        <a:p>
          <a:pPr algn="just"/>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   </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57978</xdr:colOff>
      <xdr:row>81</xdr:row>
      <xdr:rowOff>25399</xdr:rowOff>
    </xdr:from>
    <xdr:to>
      <xdr:col>9</xdr:col>
      <xdr:colOff>11458</xdr:colOff>
      <xdr:row>94</xdr:row>
      <xdr:rowOff>165652</xdr:rowOff>
    </xdr:to>
    <xdr:sp macro="" textlink="">
      <xdr:nvSpPr>
        <xdr:cNvPr id="5" name="テキスト ボックス 2">
          <a:extLst>
            <a:ext uri="{FF2B5EF4-FFF2-40B4-BE49-F238E27FC236}">
              <a16:creationId xmlns:a16="http://schemas.microsoft.com/office/drawing/2014/main" id="{30BD259D-3726-4DFA-A154-01C772777A48}"/>
            </a:ext>
          </a:extLst>
        </xdr:cNvPr>
        <xdr:cNvSpPr txBox="1">
          <a:spLocks noChangeArrowheads="1"/>
        </xdr:cNvSpPr>
      </xdr:nvSpPr>
      <xdr:spPr bwMode="auto">
        <a:xfrm>
          <a:off x="477078" y="13544549"/>
          <a:ext cx="6913080" cy="2238928"/>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記載例では、売上高比率の実績値（売上高における販売費及び一般管理費の割合の実績値）を用いて算出しておりますが、既に作成している事業計画に基づき、原材料費等のより細かい値の積み上げで算出することも可能で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内容については、以下２点に留意して記載ください。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342900" lvl="0" indent="-342900" algn="just">
            <a:buFont typeface="+mj-ea"/>
            <a:buAutoNum type="circleNumDbPlain"/>
          </a:pP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推計根拠の推移について、的確に説明されており確認側が理解できること</a:t>
          </a:r>
          <a:b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b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（例えば令和６年度から毎年度○％増加として算出する場合には、なぜ増加するのかを記載いただく必要がございます）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342900" lvl="0" indent="-342900" algn="just">
            <a:buFont typeface="+mj-ea"/>
            <a:buAutoNum type="circleNumDbPlain"/>
          </a:pP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推計根拠については、別紙１－１（</a:t>
          </a:r>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or</a:t>
          </a:r>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別紙１－２）等の申請書類と整合性のとれた値となること</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※端数処理等により数値が「１」ズレることが多いため、端数処理の方法等を明記するか、記載例のとおり「約」〇％等の記載をお願いいたします。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 </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46521</xdr:colOff>
      <xdr:row>110</xdr:row>
      <xdr:rowOff>57150</xdr:rowOff>
    </xdr:from>
    <xdr:to>
      <xdr:col>8</xdr:col>
      <xdr:colOff>737152</xdr:colOff>
      <xdr:row>114</xdr:row>
      <xdr:rowOff>161925</xdr:rowOff>
    </xdr:to>
    <xdr:sp macro="" textlink="">
      <xdr:nvSpPr>
        <xdr:cNvPr id="6" name="テキスト ボックス 2">
          <a:extLst>
            <a:ext uri="{FF2B5EF4-FFF2-40B4-BE49-F238E27FC236}">
              <a16:creationId xmlns:a16="http://schemas.microsoft.com/office/drawing/2014/main" id="{E15CD963-0FB5-4B7F-9317-B3228D9A123E}"/>
            </a:ext>
          </a:extLst>
        </xdr:cNvPr>
        <xdr:cNvSpPr txBox="1">
          <a:spLocks noChangeArrowheads="1"/>
        </xdr:cNvSpPr>
      </xdr:nvSpPr>
      <xdr:spPr bwMode="auto">
        <a:xfrm>
          <a:off x="468796" y="18516600"/>
          <a:ext cx="6837431" cy="749300"/>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計算方法（定額法、定率法等）を記載ください。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加えて、各年度の減価償却費を記載いただき、売上原価若しくは販売費及び一般管理費のどちらに計上されるかを明記ください。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46521</xdr:colOff>
      <xdr:row>123</xdr:row>
      <xdr:rowOff>95250</xdr:rowOff>
    </xdr:from>
    <xdr:to>
      <xdr:col>8</xdr:col>
      <xdr:colOff>728869</xdr:colOff>
      <xdr:row>129</xdr:row>
      <xdr:rowOff>47625</xdr:rowOff>
    </xdr:to>
    <xdr:sp macro="" textlink="">
      <xdr:nvSpPr>
        <xdr:cNvPr id="7" name="テキスト ボックス 2">
          <a:extLst>
            <a:ext uri="{FF2B5EF4-FFF2-40B4-BE49-F238E27FC236}">
              <a16:creationId xmlns:a16="http://schemas.microsoft.com/office/drawing/2014/main" id="{6BA73992-8AA1-4E3E-8C83-09E8B27ABE6B}"/>
            </a:ext>
          </a:extLst>
        </xdr:cNvPr>
        <xdr:cNvSpPr txBox="1">
          <a:spLocks noChangeArrowheads="1"/>
        </xdr:cNvSpPr>
      </xdr:nvSpPr>
      <xdr:spPr bwMode="auto">
        <a:xfrm>
          <a:off x="468796" y="20659725"/>
          <a:ext cx="6835498" cy="920750"/>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給与総額には、退職金や法定福利費は含まれませんのでご注意ください（実績値を算出する場合も同様です）。</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（実績値を使用せずに算出する場合）給与単価が増減する場合は、増減の根拠（賃上げについての言及を行う等）についても記載ください。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46521</xdr:colOff>
      <xdr:row>136</xdr:row>
      <xdr:rowOff>38100</xdr:rowOff>
    </xdr:from>
    <xdr:to>
      <xdr:col>8</xdr:col>
      <xdr:colOff>753717</xdr:colOff>
      <xdr:row>141</xdr:row>
      <xdr:rowOff>6985</xdr:rowOff>
    </xdr:to>
    <xdr:sp macro="" textlink="">
      <xdr:nvSpPr>
        <xdr:cNvPr id="8" name="テキスト ボックス 2">
          <a:extLst>
            <a:ext uri="{FF2B5EF4-FFF2-40B4-BE49-F238E27FC236}">
              <a16:creationId xmlns:a16="http://schemas.microsoft.com/office/drawing/2014/main" id="{93B20F58-1FA8-41F5-B87F-CD588F59FEA4}"/>
            </a:ext>
          </a:extLst>
        </xdr:cNvPr>
        <xdr:cNvSpPr txBox="1">
          <a:spLocks noChangeArrowheads="1"/>
        </xdr:cNvSpPr>
      </xdr:nvSpPr>
      <xdr:spPr bwMode="auto">
        <a:xfrm>
          <a:off x="468796" y="22983825"/>
          <a:ext cx="6853996" cy="781685"/>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記載例では、費用総額（売上原価＋販売費及び一般管理費）における租税公課の割合の実績値を使用していますが、売上高における租税公課の割合の実績値等を使用しても問題ありません。</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34374</xdr:colOff>
      <xdr:row>151</xdr:row>
      <xdr:rowOff>104222</xdr:rowOff>
    </xdr:from>
    <xdr:to>
      <xdr:col>8</xdr:col>
      <xdr:colOff>795132</xdr:colOff>
      <xdr:row>154</xdr:row>
      <xdr:rowOff>123273</xdr:rowOff>
    </xdr:to>
    <xdr:sp macro="" textlink="">
      <xdr:nvSpPr>
        <xdr:cNvPr id="9" name="テキスト ボックス 2">
          <a:extLst>
            <a:ext uri="{FF2B5EF4-FFF2-40B4-BE49-F238E27FC236}">
              <a16:creationId xmlns:a16="http://schemas.microsoft.com/office/drawing/2014/main" id="{B9897808-FD7D-403D-B98D-D3AE29175412}"/>
            </a:ext>
          </a:extLst>
        </xdr:cNvPr>
        <xdr:cNvSpPr txBox="1">
          <a:spLocks noChangeArrowheads="1"/>
        </xdr:cNvSpPr>
      </xdr:nvSpPr>
      <xdr:spPr bwMode="auto">
        <a:xfrm>
          <a:off x="456787" y="26003939"/>
          <a:ext cx="6923019" cy="516008"/>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労働者数の推移について、図を用いて記載ください。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労働者数が増減する場合は、増減理由を記載ください。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twoCellAnchor>
    <xdr:from>
      <xdr:col>1</xdr:col>
      <xdr:colOff>44589</xdr:colOff>
      <xdr:row>157</xdr:row>
      <xdr:rowOff>142875</xdr:rowOff>
    </xdr:from>
    <xdr:to>
      <xdr:col>8</xdr:col>
      <xdr:colOff>745435</xdr:colOff>
      <xdr:row>165</xdr:row>
      <xdr:rowOff>47625</xdr:rowOff>
    </xdr:to>
    <xdr:sp macro="" textlink="">
      <xdr:nvSpPr>
        <xdr:cNvPr id="10" name="テキスト ボックス 2">
          <a:extLst>
            <a:ext uri="{FF2B5EF4-FFF2-40B4-BE49-F238E27FC236}">
              <a16:creationId xmlns:a16="http://schemas.microsoft.com/office/drawing/2014/main" id="{C38EA838-A690-4A53-8B21-4D97EB784AB1}"/>
            </a:ext>
          </a:extLst>
        </xdr:cNvPr>
        <xdr:cNvSpPr txBox="1">
          <a:spLocks noChangeArrowheads="1"/>
        </xdr:cNvSpPr>
      </xdr:nvSpPr>
      <xdr:spPr bwMode="auto">
        <a:xfrm>
          <a:off x="466864" y="26323925"/>
          <a:ext cx="6850821" cy="1200150"/>
        </a:xfrm>
        <a:prstGeom prst="rect">
          <a:avLst/>
        </a:prstGeom>
        <a:solidFill>
          <a:srgbClr val="FFFFFF"/>
        </a:solidFill>
        <a:ln w="19050">
          <a:solidFill>
            <a:srgbClr val="0070C0"/>
          </a:solidFill>
          <a:miter lim="800000"/>
          <a:headEnd/>
          <a:tailEnd/>
        </a:ln>
      </xdr:spPr>
      <xdr:txBody>
        <a:bodyPr rot="0" vert="horz" wrap="square" lIns="91440" tIns="45720" rIns="91440" bIns="45720" anchor="t" anchorCtr="0">
          <a:noAutofit/>
        </a:bodyPr>
        <a:lstStyle/>
        <a:p>
          <a:pPr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■その他</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a:t>
          </a:r>
          <a:r>
            <a:rPr lang="ja-JP" sz="1200" u="sng"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本資料に基づいて算出された数値については、地域経済牽引事業計画に記載の算出根拠等と一致している必要がありますので、必ずご確認ください。</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ja-JP"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・既に独自に作成している事業計画等により算出根拠を作成している場合は、その事業計画等を算定根拠資料として提出いただいても問題ありません。</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a:p>
          <a:pPr marL="152400" indent="-152400" algn="just"/>
          <a:r>
            <a:rPr lang="en-US" sz="1200" kern="100">
              <a:solidFill>
                <a:srgbClr val="0070C0"/>
              </a:solidFill>
              <a:effectLst/>
              <a:latin typeface="Century" panose="02040604050505020304" pitchFamily="18" charset="0"/>
              <a:ea typeface="ＭＳ 明朝" panose="02020609040205080304" pitchFamily="17" charset="-128"/>
              <a:cs typeface="Arial" panose="020B0604020202020204" pitchFamily="34" charset="0"/>
            </a:rPr>
            <a:t> </a:t>
          </a:r>
          <a:endParaRPr lang="ja-JP" sz="1050" kern="100">
            <a:effectLst/>
            <a:latin typeface="Century" panose="02040604050505020304" pitchFamily="18" charset="0"/>
            <a:ea typeface="ＭＳ 明朝" panose="02020609040205080304" pitchFamily="17"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E65CF-FDBD-443B-AA7C-B755A8216B77}">
  <dimension ref="B1:J156"/>
  <sheetViews>
    <sheetView tabSelected="1" view="pageBreakPreview" zoomScaleNormal="100" zoomScaleSheetLayoutView="100" workbookViewId="0">
      <selection activeCell="B157" sqref="B157"/>
    </sheetView>
  </sheetViews>
  <sheetFormatPr defaultRowHeight="13.5" x14ac:dyDescent="0.15"/>
  <cols>
    <col min="1" max="1" width="6" customWidth="1"/>
    <col min="2" max="2" width="14.375" customWidth="1"/>
    <col min="3" max="3" width="14.125" customWidth="1"/>
    <col min="4" max="4" width="14.625" customWidth="1"/>
    <col min="5" max="5" width="10.5" bestFit="1" customWidth="1"/>
    <col min="6" max="6" width="11.5" customWidth="1"/>
    <col min="7" max="9" width="11.625" bestFit="1" customWidth="1"/>
    <col min="10" max="10" width="8.25" customWidth="1"/>
    <col min="11" max="11" width="10" bestFit="1" customWidth="1"/>
  </cols>
  <sheetData>
    <row r="1" spans="2:5" s="8" customFormat="1" x14ac:dyDescent="0.15"/>
    <row r="2" spans="2:5" s="8" customFormat="1" ht="14.25" x14ac:dyDescent="0.15">
      <c r="B2" s="9" t="s">
        <v>0</v>
      </c>
    </row>
    <row r="3" spans="2:5" s="8" customFormat="1" ht="14.25" x14ac:dyDescent="0.15">
      <c r="D3" s="10"/>
      <c r="E3" s="10" t="s">
        <v>1</v>
      </c>
    </row>
    <row r="4" spans="2:5" s="8" customFormat="1" x14ac:dyDescent="0.15"/>
    <row r="5" spans="2:5" s="8" customFormat="1" ht="14.25" x14ac:dyDescent="0.15">
      <c r="B5" s="11" t="s">
        <v>19</v>
      </c>
    </row>
    <row r="6" spans="2:5" s="8" customFormat="1" ht="14.25" x14ac:dyDescent="0.15">
      <c r="B6" s="11" t="s">
        <v>52</v>
      </c>
    </row>
    <row r="7" spans="2:5" s="8" customFormat="1" ht="14.25" x14ac:dyDescent="0.15">
      <c r="B7" s="11" t="s">
        <v>53</v>
      </c>
    </row>
    <row r="8" spans="2:5" s="8" customFormat="1" x14ac:dyDescent="0.15"/>
    <row r="16" spans="2:5" x14ac:dyDescent="0.15">
      <c r="B16" t="s">
        <v>2</v>
      </c>
    </row>
    <row r="17" spans="2:6" x14ac:dyDescent="0.15">
      <c r="B17" t="s">
        <v>54</v>
      </c>
    </row>
    <row r="19" spans="2:6" ht="14.25" x14ac:dyDescent="0.15">
      <c r="C19" s="1" t="s">
        <v>3</v>
      </c>
      <c r="D19" t="s">
        <v>4</v>
      </c>
    </row>
    <row r="20" spans="2:6" ht="14.25" x14ac:dyDescent="0.15">
      <c r="C20" s="1" t="s">
        <v>5</v>
      </c>
      <c r="D20" t="s">
        <v>29</v>
      </c>
      <c r="E20" t="s">
        <v>30</v>
      </c>
    </row>
    <row r="21" spans="2:6" ht="28.5" x14ac:dyDescent="0.15">
      <c r="C21" s="1" t="s">
        <v>6</v>
      </c>
      <c r="D21" t="s">
        <v>31</v>
      </c>
      <c r="E21" t="s">
        <v>32</v>
      </c>
    </row>
    <row r="22" spans="2:6" ht="14.25" x14ac:dyDescent="0.15">
      <c r="C22" s="1" t="s">
        <v>7</v>
      </c>
      <c r="D22" t="s">
        <v>10</v>
      </c>
    </row>
    <row r="23" spans="2:6" ht="14.25" x14ac:dyDescent="0.15">
      <c r="C23" s="1" t="s">
        <v>8</v>
      </c>
      <c r="D23" t="s">
        <v>11</v>
      </c>
    </row>
    <row r="24" spans="2:6" ht="14.25" x14ac:dyDescent="0.15">
      <c r="C24" s="1" t="s">
        <v>9</v>
      </c>
      <c r="D24" t="s">
        <v>12</v>
      </c>
      <c r="F24" t="s">
        <v>13</v>
      </c>
    </row>
    <row r="34" spans="2:10" s="13" customFormat="1" ht="14.25" x14ac:dyDescent="0.15">
      <c r="B34" s="12" t="s">
        <v>14</v>
      </c>
    </row>
    <row r="35" spans="2:10" s="13" customFormat="1" x14ac:dyDescent="0.15">
      <c r="B35" s="13" t="s">
        <v>15</v>
      </c>
    </row>
    <row r="36" spans="2:10" x14ac:dyDescent="0.15">
      <c r="B36" t="s">
        <v>55</v>
      </c>
    </row>
    <row r="37" spans="2:10" x14ac:dyDescent="0.15">
      <c r="B37" t="s">
        <v>16</v>
      </c>
    </row>
    <row r="38" spans="2:10" x14ac:dyDescent="0.15">
      <c r="B38" t="s">
        <v>18</v>
      </c>
    </row>
    <row r="39" spans="2:10" x14ac:dyDescent="0.15">
      <c r="B39" t="s">
        <v>17</v>
      </c>
    </row>
    <row r="40" spans="2:10" x14ac:dyDescent="0.15">
      <c r="I40" t="s">
        <v>41</v>
      </c>
    </row>
    <row r="41" spans="2:10" x14ac:dyDescent="0.15">
      <c r="B41" s="3" t="s">
        <v>20</v>
      </c>
      <c r="C41" s="3"/>
      <c r="D41" s="4">
        <v>7</v>
      </c>
      <c r="E41" s="4">
        <v>8</v>
      </c>
      <c r="F41" s="4">
        <v>9</v>
      </c>
      <c r="G41" s="4">
        <v>10</v>
      </c>
      <c r="H41" s="4">
        <v>11</v>
      </c>
      <c r="I41" s="4">
        <v>12</v>
      </c>
      <c r="J41" s="2"/>
    </row>
    <row r="42" spans="2:10" x14ac:dyDescent="0.15">
      <c r="B42" s="3"/>
      <c r="C42" s="3"/>
      <c r="D42" s="5">
        <v>2025</v>
      </c>
      <c r="E42" s="5">
        <v>2026</v>
      </c>
      <c r="F42" s="5">
        <v>2027</v>
      </c>
      <c r="G42" s="5">
        <v>2028</v>
      </c>
      <c r="H42" s="5">
        <v>2029</v>
      </c>
      <c r="I42" s="5">
        <v>2030</v>
      </c>
    </row>
    <row r="43" spans="2:10" x14ac:dyDescent="0.15">
      <c r="B43" s="14" t="s">
        <v>24</v>
      </c>
      <c r="C43" s="3" t="s">
        <v>21</v>
      </c>
      <c r="D43" s="15">
        <v>120</v>
      </c>
      <c r="E43" s="15"/>
      <c r="F43" s="15"/>
      <c r="G43" s="15"/>
      <c r="H43" s="15"/>
      <c r="I43" s="15"/>
    </row>
    <row r="44" spans="2:10" x14ac:dyDescent="0.15">
      <c r="B44" s="14"/>
      <c r="C44" s="3" t="s">
        <v>22</v>
      </c>
      <c r="D44" s="6">
        <v>1000</v>
      </c>
      <c r="E44" s="6">
        <v>1050</v>
      </c>
      <c r="F44" s="6">
        <v>1100</v>
      </c>
      <c r="G44" s="6">
        <v>1155</v>
      </c>
      <c r="H44" s="6">
        <v>1210</v>
      </c>
      <c r="I44" s="6">
        <v>1270</v>
      </c>
    </row>
    <row r="45" spans="2:10" x14ac:dyDescent="0.15">
      <c r="B45" s="14"/>
      <c r="C45" s="3" t="s">
        <v>23</v>
      </c>
      <c r="D45" s="6">
        <f>$D$43*D44</f>
        <v>120000</v>
      </c>
      <c r="E45" s="6">
        <f t="shared" ref="E45:I45" si="0">$D$43*E44</f>
        <v>126000</v>
      </c>
      <c r="F45" s="6">
        <f t="shared" si="0"/>
        <v>132000</v>
      </c>
      <c r="G45" s="6">
        <f t="shared" si="0"/>
        <v>138600</v>
      </c>
      <c r="H45" s="6">
        <f t="shared" si="0"/>
        <v>145200</v>
      </c>
      <c r="I45" s="6">
        <f t="shared" si="0"/>
        <v>152400</v>
      </c>
    </row>
    <row r="46" spans="2:10" x14ac:dyDescent="0.15">
      <c r="B46" s="14" t="s">
        <v>25</v>
      </c>
      <c r="C46" s="3" t="s">
        <v>21</v>
      </c>
      <c r="D46" s="15">
        <v>150</v>
      </c>
      <c r="E46" s="15"/>
      <c r="F46" s="15"/>
      <c r="G46" s="15"/>
      <c r="H46" s="15"/>
      <c r="I46" s="15"/>
    </row>
    <row r="47" spans="2:10" x14ac:dyDescent="0.15">
      <c r="B47" s="14"/>
      <c r="C47" s="3" t="s">
        <v>22</v>
      </c>
      <c r="D47" s="6">
        <v>670</v>
      </c>
      <c r="E47" s="6">
        <v>700</v>
      </c>
      <c r="F47" s="6">
        <v>740</v>
      </c>
      <c r="G47" s="6">
        <v>780</v>
      </c>
      <c r="H47" s="6">
        <v>810</v>
      </c>
      <c r="I47" s="6">
        <v>860</v>
      </c>
    </row>
    <row r="48" spans="2:10" x14ac:dyDescent="0.15">
      <c r="B48" s="14"/>
      <c r="C48" s="3" t="s">
        <v>23</v>
      </c>
      <c r="D48" s="6">
        <f>$D$46*D47</f>
        <v>100500</v>
      </c>
      <c r="E48" s="6">
        <f t="shared" ref="E48:I48" si="1">$D$46*E47</f>
        <v>105000</v>
      </c>
      <c r="F48" s="6">
        <f t="shared" si="1"/>
        <v>111000</v>
      </c>
      <c r="G48" s="6">
        <f t="shared" si="1"/>
        <v>117000</v>
      </c>
      <c r="H48" s="6">
        <f t="shared" si="1"/>
        <v>121500</v>
      </c>
      <c r="I48" s="6">
        <f t="shared" si="1"/>
        <v>129000</v>
      </c>
    </row>
    <row r="49" spans="2:9" x14ac:dyDescent="0.15">
      <c r="B49" s="16" t="s">
        <v>26</v>
      </c>
      <c r="C49" s="16"/>
      <c r="D49" s="6">
        <f>SUM(D45,D48)</f>
        <v>220500</v>
      </c>
      <c r="E49" s="6">
        <f t="shared" ref="E49:I49" si="2">SUM(E45,E48)</f>
        <v>231000</v>
      </c>
      <c r="F49" s="6">
        <f t="shared" si="2"/>
        <v>243000</v>
      </c>
      <c r="G49" s="6">
        <f t="shared" si="2"/>
        <v>255600</v>
      </c>
      <c r="H49" s="6">
        <f t="shared" si="2"/>
        <v>266700</v>
      </c>
      <c r="I49" s="6">
        <f t="shared" si="2"/>
        <v>281400</v>
      </c>
    </row>
    <row r="66" spans="2:9" x14ac:dyDescent="0.15">
      <c r="B66" t="s">
        <v>27</v>
      </c>
    </row>
    <row r="67" spans="2:9" x14ac:dyDescent="0.15">
      <c r="B67" t="s">
        <v>28</v>
      </c>
    </row>
    <row r="68" spans="2:9" x14ac:dyDescent="0.15">
      <c r="B68" t="s">
        <v>61</v>
      </c>
    </row>
    <row r="69" spans="2:9" x14ac:dyDescent="0.15">
      <c r="B69" t="s">
        <v>62</v>
      </c>
    </row>
    <row r="70" spans="2:9" x14ac:dyDescent="0.15">
      <c r="I70" t="s">
        <v>41</v>
      </c>
    </row>
    <row r="71" spans="2:9" x14ac:dyDescent="0.15">
      <c r="C71" s="3"/>
      <c r="D71" s="4">
        <v>7</v>
      </c>
      <c r="E71" s="4">
        <v>8</v>
      </c>
      <c r="F71" s="4">
        <v>9</v>
      </c>
      <c r="G71" s="4">
        <v>10</v>
      </c>
      <c r="H71" s="4">
        <v>11</v>
      </c>
      <c r="I71" s="4">
        <v>12</v>
      </c>
    </row>
    <row r="72" spans="2:9" x14ac:dyDescent="0.15">
      <c r="C72" s="3" t="s">
        <v>65</v>
      </c>
      <c r="D72" s="6">
        <f>ROUNDDOWN(D49*0.68,0)</f>
        <v>149940</v>
      </c>
      <c r="E72" s="6">
        <f t="shared" ref="E72:I72" si="3">ROUNDDOWN(E49*0.68,0)</f>
        <v>157080</v>
      </c>
      <c r="F72" s="6">
        <f t="shared" si="3"/>
        <v>165240</v>
      </c>
      <c r="G72" s="6">
        <f t="shared" si="3"/>
        <v>173808</v>
      </c>
      <c r="H72" s="6">
        <f t="shared" si="3"/>
        <v>181356</v>
      </c>
      <c r="I72" s="6">
        <f t="shared" si="3"/>
        <v>191352</v>
      </c>
    </row>
    <row r="75" spans="2:9" x14ac:dyDescent="0.15">
      <c r="B75" t="s">
        <v>33</v>
      </c>
    </row>
    <row r="76" spans="2:9" x14ac:dyDescent="0.15">
      <c r="B76" t="s">
        <v>63</v>
      </c>
    </row>
    <row r="77" spans="2:9" x14ac:dyDescent="0.15">
      <c r="B77" t="s">
        <v>62</v>
      </c>
    </row>
    <row r="78" spans="2:9" x14ac:dyDescent="0.15">
      <c r="I78" t="s">
        <v>41</v>
      </c>
    </row>
    <row r="79" spans="2:9" x14ac:dyDescent="0.15">
      <c r="C79" s="3"/>
      <c r="D79" s="4">
        <v>7</v>
      </c>
      <c r="E79" s="4">
        <v>8</v>
      </c>
      <c r="F79" s="4">
        <v>9</v>
      </c>
      <c r="G79" s="4">
        <v>10</v>
      </c>
      <c r="H79" s="4">
        <v>11</v>
      </c>
      <c r="I79" s="4">
        <v>12</v>
      </c>
    </row>
    <row r="80" spans="2:9" x14ac:dyDescent="0.15">
      <c r="C80" s="3" t="s">
        <v>66</v>
      </c>
      <c r="D80" s="6">
        <f>ROUNDDOWN(D49*0.1,0)</f>
        <v>22050</v>
      </c>
      <c r="E80" s="6">
        <f t="shared" ref="E80:I80" si="4">ROUNDDOWN(E49*0.1,0)</f>
        <v>23100</v>
      </c>
      <c r="F80" s="6">
        <f t="shared" si="4"/>
        <v>24300</v>
      </c>
      <c r="G80" s="6">
        <f t="shared" si="4"/>
        <v>25560</v>
      </c>
      <c r="H80" s="6">
        <f t="shared" si="4"/>
        <v>26670</v>
      </c>
      <c r="I80" s="6">
        <f t="shared" si="4"/>
        <v>28140</v>
      </c>
    </row>
    <row r="97" spans="2:9" x14ac:dyDescent="0.15">
      <c r="B97" t="s">
        <v>34</v>
      </c>
    </row>
    <row r="98" spans="2:9" x14ac:dyDescent="0.15">
      <c r="B98" t="s">
        <v>36</v>
      </c>
    </row>
    <row r="99" spans="2:9" x14ac:dyDescent="0.15">
      <c r="B99" t="s">
        <v>35</v>
      </c>
    </row>
    <row r="101" spans="2:9" x14ac:dyDescent="0.15">
      <c r="B101" s="3" t="s">
        <v>37</v>
      </c>
      <c r="C101" s="3" t="s">
        <v>72</v>
      </c>
      <c r="D101" s="3" t="s">
        <v>42</v>
      </c>
      <c r="E101" s="16" t="s">
        <v>71</v>
      </c>
      <c r="F101" s="16"/>
    </row>
    <row r="102" spans="2:9" x14ac:dyDescent="0.15">
      <c r="B102" s="3" t="s">
        <v>38</v>
      </c>
      <c r="C102" s="3">
        <v>30</v>
      </c>
      <c r="D102" s="6">
        <v>840000</v>
      </c>
      <c r="E102" s="15">
        <f>D102/C102</f>
        <v>28000</v>
      </c>
      <c r="F102" s="15"/>
    </row>
    <row r="103" spans="2:9" x14ac:dyDescent="0.15">
      <c r="B103" s="3" t="s">
        <v>39</v>
      </c>
      <c r="C103" s="3">
        <v>10</v>
      </c>
      <c r="D103" s="6">
        <v>400000</v>
      </c>
      <c r="E103" s="15">
        <f t="shared" ref="E103:E104" si="5">D103/C103</f>
        <v>40000</v>
      </c>
      <c r="F103" s="15"/>
    </row>
    <row r="104" spans="2:9" x14ac:dyDescent="0.15">
      <c r="B104" s="3" t="s">
        <v>40</v>
      </c>
      <c r="C104" s="3">
        <v>10</v>
      </c>
      <c r="D104" s="6">
        <v>50000</v>
      </c>
      <c r="E104" s="15">
        <f t="shared" si="5"/>
        <v>5000</v>
      </c>
      <c r="F104" s="15"/>
    </row>
    <row r="105" spans="2:9" x14ac:dyDescent="0.15">
      <c r="B105" s="3" t="s">
        <v>43</v>
      </c>
      <c r="C105" s="3"/>
      <c r="D105" s="3"/>
      <c r="E105" s="15">
        <f>SUM(E102:E104)</f>
        <v>73000</v>
      </c>
      <c r="F105" s="15"/>
    </row>
    <row r="107" spans="2:9" x14ac:dyDescent="0.15">
      <c r="B107" t="s">
        <v>44</v>
      </c>
    </row>
    <row r="108" spans="2:9" x14ac:dyDescent="0.15">
      <c r="B108" t="s">
        <v>45</v>
      </c>
    </row>
    <row r="109" spans="2:9" ht="31.9" customHeight="1" x14ac:dyDescent="0.15">
      <c r="B109" s="17" t="s">
        <v>46</v>
      </c>
      <c r="C109" s="17"/>
      <c r="D109" s="17"/>
      <c r="E109" s="17"/>
      <c r="F109" s="17"/>
      <c r="G109" s="17"/>
      <c r="H109" s="17"/>
      <c r="I109" s="17"/>
    </row>
    <row r="117" spans="2:9" x14ac:dyDescent="0.15">
      <c r="B117" t="s">
        <v>47</v>
      </c>
    </row>
    <row r="118" spans="2:9" x14ac:dyDescent="0.15">
      <c r="B118" t="s">
        <v>48</v>
      </c>
    </row>
    <row r="119" spans="2:9" x14ac:dyDescent="0.15">
      <c r="B119" t="s">
        <v>49</v>
      </c>
    </row>
    <row r="120" spans="2:9" x14ac:dyDescent="0.15">
      <c r="I120" t="s">
        <v>41</v>
      </c>
    </row>
    <row r="121" spans="2:9" x14ac:dyDescent="0.15">
      <c r="C121" s="3"/>
      <c r="D121" s="4">
        <v>7</v>
      </c>
      <c r="E121" s="4">
        <v>8</v>
      </c>
      <c r="F121" s="4">
        <v>9</v>
      </c>
      <c r="G121" s="4">
        <v>10</v>
      </c>
      <c r="H121" s="4">
        <v>11</v>
      </c>
      <c r="I121" s="4">
        <v>12</v>
      </c>
    </row>
    <row r="122" spans="2:9" x14ac:dyDescent="0.15">
      <c r="C122" s="3" t="s">
        <v>67</v>
      </c>
      <c r="D122" s="6">
        <f>ROUNDDOWN(D150*4400,0)</f>
        <v>88000</v>
      </c>
      <c r="E122" s="6">
        <f t="shared" ref="E122:I122" si="6">ROUNDDOWN(E150*4400,0)</f>
        <v>88000</v>
      </c>
      <c r="F122" s="6">
        <f t="shared" si="6"/>
        <v>88000</v>
      </c>
      <c r="G122" s="6">
        <f t="shared" si="6"/>
        <v>88000</v>
      </c>
      <c r="H122" s="6">
        <f t="shared" si="6"/>
        <v>88000</v>
      </c>
      <c r="I122" s="6">
        <f t="shared" si="6"/>
        <v>88000</v>
      </c>
    </row>
    <row r="131" spans="2:9" x14ac:dyDescent="0.15">
      <c r="B131" t="s">
        <v>50</v>
      </c>
    </row>
    <row r="132" spans="2:9" ht="34.5" customHeight="1" x14ac:dyDescent="0.15">
      <c r="B132" s="17" t="s">
        <v>64</v>
      </c>
      <c r="C132" s="17"/>
      <c r="D132" s="17"/>
      <c r="E132" s="17"/>
      <c r="F132" s="17"/>
      <c r="G132" s="17"/>
      <c r="H132" s="17"/>
      <c r="I132" s="17"/>
    </row>
    <row r="133" spans="2:9" x14ac:dyDescent="0.15">
      <c r="I133" t="s">
        <v>41</v>
      </c>
    </row>
    <row r="134" spans="2:9" x14ac:dyDescent="0.15">
      <c r="C134" s="3"/>
      <c r="D134" s="4">
        <v>7</v>
      </c>
      <c r="E134" s="4">
        <v>8</v>
      </c>
      <c r="F134" s="4">
        <v>9</v>
      </c>
      <c r="G134" s="4">
        <v>10</v>
      </c>
      <c r="H134" s="4">
        <v>11</v>
      </c>
      <c r="I134" s="4">
        <v>12</v>
      </c>
    </row>
    <row r="135" spans="2:9" x14ac:dyDescent="0.15">
      <c r="C135" s="3" t="s">
        <v>68</v>
      </c>
      <c r="D135" s="6">
        <f>(D72+D80)*0.05</f>
        <v>8599.5</v>
      </c>
      <c r="E135" s="6">
        <f t="shared" ref="E135:I135" si="7">(E72+E80)*0.05</f>
        <v>9009</v>
      </c>
      <c r="F135" s="6">
        <f t="shared" si="7"/>
        <v>9477</v>
      </c>
      <c r="G135" s="6">
        <f t="shared" si="7"/>
        <v>9968.4000000000015</v>
      </c>
      <c r="H135" s="6">
        <f t="shared" si="7"/>
        <v>10401.300000000001</v>
      </c>
      <c r="I135" s="6">
        <f t="shared" si="7"/>
        <v>10974.6</v>
      </c>
    </row>
    <row r="143" spans="2:9" x14ac:dyDescent="0.15">
      <c r="B143" t="s">
        <v>51</v>
      </c>
    </row>
    <row r="144" spans="2:9" x14ac:dyDescent="0.15">
      <c r="B144" t="s">
        <v>56</v>
      </c>
    </row>
    <row r="145" spans="2:10" x14ac:dyDescent="0.15">
      <c r="B145" t="s">
        <v>57</v>
      </c>
    </row>
    <row r="146" spans="2:10" x14ac:dyDescent="0.15">
      <c r="B146" t="s">
        <v>58</v>
      </c>
    </row>
    <row r="147" spans="2:10" x14ac:dyDescent="0.15">
      <c r="B147" t="s">
        <v>59</v>
      </c>
    </row>
    <row r="148" spans="2:10" x14ac:dyDescent="0.15">
      <c r="I148" t="s">
        <v>69</v>
      </c>
    </row>
    <row r="149" spans="2:10" x14ac:dyDescent="0.15">
      <c r="C149" s="3"/>
      <c r="D149" s="4">
        <v>7</v>
      </c>
      <c r="E149" s="4">
        <v>8</v>
      </c>
      <c r="F149" s="4">
        <v>9</v>
      </c>
      <c r="G149" s="4">
        <v>10</v>
      </c>
      <c r="H149" s="4">
        <v>11</v>
      </c>
      <c r="I149" s="4">
        <v>12</v>
      </c>
    </row>
    <row r="150" spans="2:10" x14ac:dyDescent="0.15">
      <c r="C150" s="3" t="s">
        <v>70</v>
      </c>
      <c r="D150" s="7">
        <v>20</v>
      </c>
      <c r="E150" s="7">
        <v>20</v>
      </c>
      <c r="F150" s="7">
        <v>20</v>
      </c>
      <c r="G150" s="7">
        <v>20</v>
      </c>
      <c r="H150" s="7">
        <v>20</v>
      </c>
      <c r="I150" s="7">
        <v>20</v>
      </c>
    </row>
    <row r="156" spans="2:10" x14ac:dyDescent="0.15">
      <c r="J156" t="s">
        <v>60</v>
      </c>
    </row>
  </sheetData>
  <mergeCells count="12">
    <mergeCell ref="B132:I132"/>
    <mergeCell ref="E101:F101"/>
    <mergeCell ref="E102:F102"/>
    <mergeCell ref="E103:F103"/>
    <mergeCell ref="E104:F104"/>
    <mergeCell ref="E105:F105"/>
    <mergeCell ref="B109:I109"/>
    <mergeCell ref="B43:B45"/>
    <mergeCell ref="D43:I43"/>
    <mergeCell ref="B46:B48"/>
    <mergeCell ref="D46:I46"/>
    <mergeCell ref="B49:C49"/>
  </mergeCells>
  <phoneticPr fontId="1"/>
  <pageMargins left="0.70866141732283472" right="0.70866141732283472" top="1.1417322834645669" bottom="0.74803149606299213" header="0.31496062992125984" footer="0.31496062992125984"/>
  <pageSetup paperSize="9" scale="68" orientation="portrait" r:id="rId1"/>
  <headerFooter differentFirst="1">
    <firstHeader>&amp;R&amp;7&amp;U作成課：○○課　性質/作成日付：機密性〇、令和〇年〇月〇日　保存期間：〇年　備考：未定稿</firstHeader>
  </headerFooter>
  <rowBreaks count="2" manualBreakCount="2">
    <brk id="65" max="9" man="1"/>
    <brk id="14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2025-08-12T23:19:40Z</dcterms:created>
  <dcterms:modified xsi:type="dcterms:W3CDTF">2025-08-12T23:19:46Z</dcterms:modified>
</cp:coreProperties>
</file>