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25D02EE5-6723-4F97-BB7B-E6FC2429EE23}" xr6:coauthVersionLast="47" xr6:coauthVersionMax="47" xr10:uidLastSave="{00000000-0000-0000-0000-000000000000}"/>
  <bookViews>
    <workbookView xWindow="28680" yWindow="-120" windowWidth="29040" windowHeight="15840" xr2:uid="{00000000-000D-0000-FFFF-FFFF00000000}"/>
  </bookViews>
  <sheets>
    <sheet name="共通スキルリスト　スキルチェックリスト" sheetId="4" r:id="rId1"/>
    <sheet name="集計シート" sheetId="7" r:id="rId2"/>
    <sheet name="集計シート_人類類型チェック" sheetId="10" r:id="rId3"/>
    <sheet name="DX人材類型適正度チャート" sheetId="12" r:id="rId4"/>
    <sheet name="DX人材類型ロール別適正度チャート" sheetId="13" r:id="rId5"/>
    <sheet name="（参考）共通スキルリスト　スキルマッピング" sheetId="1" r:id="rId6"/>
    <sheet name="（参考）共通スキルリスト　学習項目例一覧" sheetId="6" r:id="rId7"/>
  </sheets>
  <definedNames>
    <definedName name="_xlnm._FilterDatabase" localSheetId="0" hidden="1">'共通スキルリスト　スキルチェックリスト'!$B$2:$F$2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5" i="10" l="1"/>
  <c r="T55" i="10"/>
  <c r="S55" i="10"/>
  <c r="R55" i="10"/>
  <c r="Q55" i="10"/>
  <c r="P55" i="10"/>
  <c r="O55" i="10"/>
  <c r="N55" i="10"/>
  <c r="M55" i="10"/>
  <c r="L55" i="10"/>
  <c r="K55" i="10"/>
  <c r="J55" i="10"/>
  <c r="I55" i="10"/>
  <c r="H55" i="10"/>
  <c r="G55" i="10"/>
  <c r="G53" i="4"/>
  <c r="E54" i="10" s="1"/>
  <c r="G52" i="4"/>
  <c r="E53" i="10" s="1"/>
  <c r="G51" i="4"/>
  <c r="E52" i="10" s="1"/>
  <c r="G50" i="4"/>
  <c r="E51" i="10" s="1"/>
  <c r="G49" i="4"/>
  <c r="E50" i="10" s="1"/>
  <c r="G48" i="4"/>
  <c r="E49" i="10" s="1"/>
  <c r="G46" i="4"/>
  <c r="E47" i="10" s="1"/>
  <c r="G45" i="4"/>
  <c r="E46" i="10" s="1"/>
  <c r="G44" i="4"/>
  <c r="E45" i="10" s="1"/>
  <c r="G43" i="4"/>
  <c r="E44" i="10" s="1"/>
  <c r="G42" i="4"/>
  <c r="E43" i="10" s="1"/>
  <c r="G41" i="4"/>
  <c r="E42" i="10" s="1"/>
  <c r="G40" i="4"/>
  <c r="E41" i="10" s="1"/>
  <c r="G39" i="4"/>
  <c r="E40" i="10" s="1"/>
  <c r="G38" i="4"/>
  <c r="E39" i="10" s="1"/>
  <c r="G37" i="4"/>
  <c r="E38" i="10" s="1"/>
  <c r="AI38" i="10" s="1"/>
  <c r="G36" i="4"/>
  <c r="E37" i="10" s="1"/>
  <c r="G35" i="4"/>
  <c r="E36" i="10" s="1"/>
  <c r="G34" i="4"/>
  <c r="E35" i="10" s="1"/>
  <c r="G33" i="4"/>
  <c r="E34" i="10" s="1"/>
  <c r="G32" i="4"/>
  <c r="G31" i="4"/>
  <c r="E32" i="10" s="1"/>
  <c r="G30" i="4"/>
  <c r="E31" i="10" s="1"/>
  <c r="G29" i="4"/>
  <c r="E30" i="10" s="1"/>
  <c r="G28" i="4"/>
  <c r="E29" i="10" s="1"/>
  <c r="G27" i="4"/>
  <c r="E28" i="10" s="1"/>
  <c r="G26" i="4"/>
  <c r="E27" i="10" s="1"/>
  <c r="G25" i="4"/>
  <c r="E26" i="10" s="1"/>
  <c r="G24" i="4"/>
  <c r="E25" i="10" s="1"/>
  <c r="G23" i="4"/>
  <c r="E24" i="10" s="1"/>
  <c r="G22" i="4"/>
  <c r="E23" i="10" s="1"/>
  <c r="G21" i="4"/>
  <c r="E22" i="10" s="1"/>
  <c r="G20" i="4"/>
  <c r="E21" i="10" s="1"/>
  <c r="G19" i="4"/>
  <c r="E20" i="10" s="1"/>
  <c r="G18" i="4"/>
  <c r="E19" i="10" s="1"/>
  <c r="G17" i="4"/>
  <c r="E18" i="10" s="1"/>
  <c r="G16" i="4"/>
  <c r="E17" i="10" s="1"/>
  <c r="G15" i="4"/>
  <c r="E16" i="10" s="1"/>
  <c r="G14" i="4"/>
  <c r="E15" i="10" s="1"/>
  <c r="G13" i="4"/>
  <c r="E14" i="10" s="1"/>
  <c r="G12" i="4"/>
  <c r="E13" i="10" s="1"/>
  <c r="G11" i="4"/>
  <c r="E12" i="10" s="1"/>
  <c r="G10" i="4"/>
  <c r="E11" i="10" s="1"/>
  <c r="G9" i="4"/>
  <c r="E10" i="10" s="1"/>
  <c r="AH10" i="10" s="1"/>
  <c r="G8" i="4"/>
  <c r="E9" i="10" s="1"/>
  <c r="Y9" i="10" s="1"/>
  <c r="G7" i="4"/>
  <c r="E8" i="10" s="1"/>
  <c r="G6" i="4"/>
  <c r="E7" i="10" s="1"/>
  <c r="AE7" i="10" s="1"/>
  <c r="G5" i="4"/>
  <c r="E6" i="10" s="1"/>
  <c r="AD6" i="10" s="1"/>
  <c r="G4" i="4"/>
  <c r="T56" i="10" l="1"/>
  <c r="D7" i="12" s="1"/>
  <c r="M56" i="10"/>
  <c r="D5" i="12" s="1"/>
  <c r="H21" i="4"/>
  <c r="I21" i="4" s="1"/>
  <c r="H48" i="4"/>
  <c r="I48" i="4" s="1"/>
  <c r="J56" i="10"/>
  <c r="D4" i="12" s="1"/>
  <c r="G56" i="10"/>
  <c r="D3" i="12" s="1"/>
  <c r="P56" i="10"/>
  <c r="D6" i="12" s="1"/>
  <c r="H41" i="4"/>
  <c r="I41" i="4" s="1"/>
  <c r="H30" i="4"/>
  <c r="I30" i="4" s="1"/>
  <c r="E33" i="10"/>
  <c r="AE33" i="10" s="1"/>
  <c r="Z10" i="10"/>
  <c r="H4" i="4"/>
  <c r="I4" i="4" s="1"/>
  <c r="C3" i="7" s="1" a="1"/>
  <c r="C3" i="7" s="1"/>
  <c r="AH45" i="10"/>
  <c r="Z45" i="10"/>
  <c r="AG45" i="10"/>
  <c r="Y45" i="10"/>
  <c r="AA45" i="10"/>
  <c r="AF45" i="10"/>
  <c r="X45" i="10"/>
  <c r="AB45" i="10"/>
  <c r="AE45" i="10"/>
  <c r="W45" i="10"/>
  <c r="AJ45" i="10"/>
  <c r="AI45" i="10"/>
  <c r="AD45" i="10"/>
  <c r="AK45" i="10"/>
  <c r="AC45" i="10"/>
  <c r="AG53" i="10"/>
  <c r="Y53" i="10"/>
  <c r="AA53" i="10"/>
  <c r="AH53" i="10"/>
  <c r="AF53" i="10"/>
  <c r="X53" i="10"/>
  <c r="AE53" i="10"/>
  <c r="W53" i="10"/>
  <c r="AI53" i="10"/>
  <c r="AD53" i="10"/>
  <c r="Z53" i="10"/>
  <c r="AK53" i="10"/>
  <c r="AC53" i="10"/>
  <c r="AJ53" i="10"/>
  <c r="AB53" i="10"/>
  <c r="AF37" i="10"/>
  <c r="X37" i="10"/>
  <c r="AE37" i="10"/>
  <c r="W37" i="10"/>
  <c r="AD37" i="10"/>
  <c r="Y37" i="10"/>
  <c r="AK37" i="10"/>
  <c r="AC37" i="10"/>
  <c r="AJ37" i="10"/>
  <c r="AB37" i="10"/>
  <c r="Z37" i="10"/>
  <c r="AG37" i="10"/>
  <c r="AI37" i="10"/>
  <c r="AA37" i="10"/>
  <c r="AH37" i="10"/>
  <c r="AI46" i="10"/>
  <c r="AA46" i="10"/>
  <c r="AH46" i="10"/>
  <c r="Z46" i="10"/>
  <c r="AK46" i="10"/>
  <c r="AG46" i="10"/>
  <c r="Y46" i="10"/>
  <c r="AJ46" i="10"/>
  <c r="AF46" i="10"/>
  <c r="X46" i="10"/>
  <c r="AE46" i="10"/>
  <c r="W46" i="10"/>
  <c r="AC46" i="10"/>
  <c r="AD46" i="10"/>
  <c r="AB46" i="10"/>
  <c r="W7" i="10"/>
  <c r="AE36" i="10"/>
  <c r="W36" i="10"/>
  <c r="AF36" i="10"/>
  <c r="AD36" i="10"/>
  <c r="AG36" i="10"/>
  <c r="AK36" i="10"/>
  <c r="AC36" i="10"/>
  <c r="AJ36" i="10"/>
  <c r="AB36" i="10"/>
  <c r="AI36" i="10"/>
  <c r="AA36" i="10"/>
  <c r="Y36" i="10"/>
  <c r="AH36" i="10"/>
  <c r="Z36" i="10"/>
  <c r="X36" i="10"/>
  <c r="AK6" i="10"/>
  <c r="AC6" i="10"/>
  <c r="AJ6" i="10"/>
  <c r="AB6" i="10"/>
  <c r="W6" i="10"/>
  <c r="AI6" i="10"/>
  <c r="AA6" i="10"/>
  <c r="AE6" i="10"/>
  <c r="AH6" i="10"/>
  <c r="Z6" i="10"/>
  <c r="AG6" i="10"/>
  <c r="Y6" i="10"/>
  <c r="AF6" i="10"/>
  <c r="X6" i="10"/>
  <c r="AD15" i="10"/>
  <c r="AK15" i="10"/>
  <c r="AC15" i="10"/>
  <c r="AJ15" i="10"/>
  <c r="AB15" i="10"/>
  <c r="X15" i="10"/>
  <c r="AE15" i="10"/>
  <c r="AI15" i="10"/>
  <c r="AA15" i="10"/>
  <c r="AH15" i="10"/>
  <c r="Z15" i="10"/>
  <c r="AF15" i="10"/>
  <c r="AG15" i="10"/>
  <c r="Y15" i="10"/>
  <c r="W15" i="10"/>
  <c r="AH54" i="10"/>
  <c r="Z54" i="10"/>
  <c r="AG54" i="10"/>
  <c r="Y54" i="10"/>
  <c r="AJ54" i="10"/>
  <c r="AI54" i="10"/>
  <c r="AF54" i="10"/>
  <c r="X54" i="10"/>
  <c r="AE54" i="10"/>
  <c r="W54" i="10"/>
  <c r="AB54" i="10"/>
  <c r="AD54" i="10"/>
  <c r="AK54" i="10"/>
  <c r="AC54" i="10"/>
  <c r="AA54" i="10"/>
  <c r="AJ13" i="10"/>
  <c r="AB13" i="10"/>
  <c r="AI13" i="10"/>
  <c r="AA13" i="10"/>
  <c r="AH13" i="10"/>
  <c r="Z13" i="10"/>
  <c r="AC13" i="10"/>
  <c r="AG13" i="10"/>
  <c r="Y13" i="10"/>
  <c r="AK13" i="10"/>
  <c r="AF13" i="10"/>
  <c r="X13" i="10"/>
  <c r="AD13" i="10"/>
  <c r="AE13" i="10"/>
  <c r="W13" i="10"/>
  <c r="AK14" i="10"/>
  <c r="AC14" i="10"/>
  <c r="AE14" i="10"/>
  <c r="AJ14" i="10"/>
  <c r="AB14" i="10"/>
  <c r="AD14" i="10"/>
  <c r="AI14" i="10"/>
  <c r="AA14" i="10"/>
  <c r="AH14" i="10"/>
  <c r="Z14" i="10"/>
  <c r="AG14" i="10"/>
  <c r="Y14" i="10"/>
  <c r="AF14" i="10"/>
  <c r="X14" i="10"/>
  <c r="W14" i="10"/>
  <c r="AD7" i="10"/>
  <c r="X7" i="10"/>
  <c r="AK7" i="10"/>
  <c r="AC7" i="10"/>
  <c r="AJ7" i="10"/>
  <c r="AB7" i="10"/>
  <c r="AI7" i="10"/>
  <c r="AA7" i="10"/>
  <c r="AH7" i="10"/>
  <c r="Z7" i="10"/>
  <c r="AF7" i="10"/>
  <c r="AG7" i="10"/>
  <c r="Y7" i="10"/>
  <c r="AJ47" i="10"/>
  <c r="AB47" i="10"/>
  <c r="AC47" i="10"/>
  <c r="AI47" i="10"/>
  <c r="AA47" i="10"/>
  <c r="AH47" i="10"/>
  <c r="Z47" i="10"/>
  <c r="AG47" i="10"/>
  <c r="Y47" i="10"/>
  <c r="AF47" i="10"/>
  <c r="X47" i="10"/>
  <c r="AD47" i="10"/>
  <c r="AK47" i="10"/>
  <c r="AE47" i="10"/>
  <c r="W47" i="10"/>
  <c r="AE8" i="10"/>
  <c r="W8" i="10"/>
  <c r="AD8" i="10"/>
  <c r="AG8" i="10"/>
  <c r="AK8" i="10"/>
  <c r="AC8" i="10"/>
  <c r="AJ8" i="10"/>
  <c r="AB8" i="10"/>
  <c r="Y8" i="10"/>
  <c r="AI8" i="10"/>
  <c r="AA8" i="10"/>
  <c r="AH8" i="10"/>
  <c r="Z8" i="10"/>
  <c r="AE16" i="10"/>
  <c r="W16" i="10"/>
  <c r="AD16" i="10"/>
  <c r="Y16" i="10"/>
  <c r="AF16" i="10"/>
  <c r="AK16" i="10"/>
  <c r="AC16" i="10"/>
  <c r="AJ16" i="10"/>
  <c r="AB16" i="10"/>
  <c r="AG16" i="10"/>
  <c r="X16" i="10"/>
  <c r="AI16" i="10"/>
  <c r="AA16" i="10"/>
  <c r="AH16" i="10"/>
  <c r="Z16" i="10"/>
  <c r="AK49" i="10"/>
  <c r="AC49" i="10"/>
  <c r="AE49" i="10"/>
  <c r="AJ49" i="10"/>
  <c r="AB49" i="10"/>
  <c r="AI49" i="10"/>
  <c r="AA49" i="10"/>
  <c r="AD49" i="10"/>
  <c r="AH49" i="10"/>
  <c r="Z49" i="10"/>
  <c r="AG49" i="10"/>
  <c r="Y49" i="10"/>
  <c r="AF49" i="10"/>
  <c r="X49" i="10"/>
  <c r="W49" i="10"/>
  <c r="AI12" i="10"/>
  <c r="AA12" i="10"/>
  <c r="AH12" i="10"/>
  <c r="Z12" i="10"/>
  <c r="AK12" i="10"/>
  <c r="AB12" i="10"/>
  <c r="AG12" i="10"/>
  <c r="Y12" i="10"/>
  <c r="AF12" i="10"/>
  <c r="X12" i="10"/>
  <c r="AC12" i="10"/>
  <c r="AE12" i="10"/>
  <c r="W12" i="10"/>
  <c r="AD12" i="10"/>
  <c r="AJ12" i="10"/>
  <c r="X8" i="10"/>
  <c r="AD50" i="10"/>
  <c r="W50" i="10"/>
  <c r="AK50" i="10"/>
  <c r="AC50" i="10"/>
  <c r="AJ50" i="10"/>
  <c r="AB50" i="10"/>
  <c r="X50" i="10"/>
  <c r="AE50" i="10"/>
  <c r="AI50" i="10"/>
  <c r="AA50" i="10"/>
  <c r="AF50" i="10"/>
  <c r="AH50" i="10"/>
  <c r="Z50" i="10"/>
  <c r="AG50" i="10"/>
  <c r="Y50" i="10"/>
  <c r="AI20" i="10"/>
  <c r="AA20" i="10"/>
  <c r="AH20" i="10"/>
  <c r="Z20" i="10"/>
  <c r="AC20" i="10"/>
  <c r="AG20" i="10"/>
  <c r="Y20" i="10"/>
  <c r="AJ20" i="10"/>
  <c r="AF20" i="10"/>
  <c r="X20" i="10"/>
  <c r="AE20" i="10"/>
  <c r="W20" i="10"/>
  <c r="AK20" i="10"/>
  <c r="AD20" i="10"/>
  <c r="AB20" i="10"/>
  <c r="AF8" i="10"/>
  <c r="E5" i="10"/>
  <c r="AF17" i="10"/>
  <c r="X17" i="10"/>
  <c r="AE17" i="10"/>
  <c r="W17" i="10"/>
  <c r="AH17" i="10"/>
  <c r="AD17" i="10"/>
  <c r="AG17" i="10"/>
  <c r="AK17" i="10"/>
  <c r="AC17" i="10"/>
  <c r="AJ17" i="10"/>
  <c r="AB17" i="10"/>
  <c r="Z17" i="10"/>
  <c r="AI17" i="10"/>
  <c r="AA17" i="10"/>
  <c r="Y17" i="10"/>
  <c r="AG10" i="10"/>
  <c r="Y10" i="10"/>
  <c r="AF10" i="10"/>
  <c r="X10" i="10"/>
  <c r="AI10" i="10"/>
  <c r="AE10" i="10"/>
  <c r="W10" i="10"/>
  <c r="AA10" i="10"/>
  <c r="AD10" i="10"/>
  <c r="AK10" i="10"/>
  <c r="AC10" i="10"/>
  <c r="AJ10" i="10"/>
  <c r="AB10" i="10"/>
  <c r="AG18" i="10"/>
  <c r="Y18" i="10"/>
  <c r="AI18" i="10"/>
  <c r="AF18" i="10"/>
  <c r="X18" i="10"/>
  <c r="Z18" i="10"/>
  <c r="AE18" i="10"/>
  <c r="W18" i="10"/>
  <c r="AH18" i="10"/>
  <c r="AD18" i="10"/>
  <c r="AK18" i="10"/>
  <c r="AC18" i="10"/>
  <c r="AJ18" i="10"/>
  <c r="AB18" i="10"/>
  <c r="AA18" i="10"/>
  <c r="AK34" i="10"/>
  <c r="AC34" i="10"/>
  <c r="AJ34" i="10"/>
  <c r="AB34" i="10"/>
  <c r="W34" i="10"/>
  <c r="AI34" i="10"/>
  <c r="AA34" i="10"/>
  <c r="AD34" i="10"/>
  <c r="AH34" i="10"/>
  <c r="Z34" i="10"/>
  <c r="AE34" i="10"/>
  <c r="AG34" i="10"/>
  <c r="Y34" i="10"/>
  <c r="AF34" i="10"/>
  <c r="X34" i="10"/>
  <c r="AE51" i="10"/>
  <c r="W51" i="10"/>
  <c r="X51" i="10"/>
  <c r="AD51" i="10"/>
  <c r="AG51" i="10"/>
  <c r="AK51" i="10"/>
  <c r="AC51" i="10"/>
  <c r="AF51" i="10"/>
  <c r="AJ51" i="10"/>
  <c r="AB51" i="10"/>
  <c r="AI51" i="10"/>
  <c r="AA51" i="10"/>
  <c r="Y51" i="10"/>
  <c r="AH51" i="10"/>
  <c r="Z51" i="10"/>
  <c r="AG44" i="10"/>
  <c r="Y44" i="10"/>
  <c r="AA44" i="10"/>
  <c r="AH44" i="10"/>
  <c r="AF44" i="10"/>
  <c r="X44" i="10"/>
  <c r="AI44" i="10"/>
  <c r="AE44" i="10"/>
  <c r="W44" i="10"/>
  <c r="Z44" i="10"/>
  <c r="AD44" i="10"/>
  <c r="AK44" i="10"/>
  <c r="AC44" i="10"/>
  <c r="AJ44" i="10"/>
  <c r="AB44" i="10"/>
  <c r="AF9" i="10"/>
  <c r="X9" i="10"/>
  <c r="AE9" i="10"/>
  <c r="W9" i="10"/>
  <c r="AD9" i="10"/>
  <c r="AK9" i="10"/>
  <c r="AC9" i="10"/>
  <c r="AJ9" i="10"/>
  <c r="AB9" i="10"/>
  <c r="AH9" i="10"/>
  <c r="AI9" i="10"/>
  <c r="AA9" i="10"/>
  <c r="Z9" i="10"/>
  <c r="AH11" i="10"/>
  <c r="Z11" i="10"/>
  <c r="AB11" i="10"/>
  <c r="AG11" i="10"/>
  <c r="Y11" i="10"/>
  <c r="AF11" i="10"/>
  <c r="X11" i="10"/>
  <c r="AI11" i="10"/>
  <c r="AE11" i="10"/>
  <c r="W11" i="10"/>
  <c r="AA11" i="10"/>
  <c r="AD11" i="10"/>
  <c r="AJ11" i="10"/>
  <c r="AK11" i="10"/>
  <c r="AC11" i="10"/>
  <c r="AH19" i="10"/>
  <c r="Z19" i="10"/>
  <c r="AG19" i="10"/>
  <c r="Y19" i="10"/>
  <c r="AA19" i="10"/>
  <c r="AF19" i="10"/>
  <c r="X19" i="10"/>
  <c r="AB19" i="10"/>
  <c r="AE19" i="10"/>
  <c r="W19" i="10"/>
  <c r="AI19" i="10"/>
  <c r="AD19" i="10"/>
  <c r="AJ19" i="10"/>
  <c r="AK19" i="10"/>
  <c r="AC19" i="10"/>
  <c r="AD35" i="10"/>
  <c r="X35" i="10"/>
  <c r="AK35" i="10"/>
  <c r="AC35" i="10"/>
  <c r="W35" i="10"/>
  <c r="AJ35" i="10"/>
  <c r="AB35" i="10"/>
  <c r="AF35" i="10"/>
  <c r="AI35" i="10"/>
  <c r="AA35" i="10"/>
  <c r="AE35" i="10"/>
  <c r="AH35" i="10"/>
  <c r="Z35" i="10"/>
  <c r="AG35" i="10"/>
  <c r="Y35" i="10"/>
  <c r="AF52" i="10"/>
  <c r="X52" i="10"/>
  <c r="Y52" i="10"/>
  <c r="AE52" i="10"/>
  <c r="W52" i="10"/>
  <c r="AD52" i="10"/>
  <c r="AG52" i="10"/>
  <c r="AK52" i="10"/>
  <c r="AC52" i="10"/>
  <c r="AJ52" i="10"/>
  <c r="AB52" i="10"/>
  <c r="Z52" i="10"/>
  <c r="AI52" i="10"/>
  <c r="AA52" i="10"/>
  <c r="AH52" i="10"/>
  <c r="AG9" i="10"/>
  <c r="AJ39" i="10"/>
  <c r="AB39" i="10"/>
  <c r="AI39" i="10"/>
  <c r="AA39" i="10"/>
  <c r="AH39" i="10"/>
  <c r="Z39" i="10"/>
  <c r="AG39" i="10"/>
  <c r="Y39" i="10"/>
  <c r="AF39" i="10"/>
  <c r="X39" i="10"/>
  <c r="AE39" i="10"/>
  <c r="W39" i="10"/>
  <c r="AC39" i="10"/>
  <c r="AD39" i="10"/>
  <c r="AK39" i="10"/>
  <c r="AD41" i="10"/>
  <c r="AK41" i="10"/>
  <c r="AC41" i="10"/>
  <c r="AJ41" i="10"/>
  <c r="AB41" i="10"/>
  <c r="AI41" i="10"/>
  <c r="AA41" i="10"/>
  <c r="AH41" i="10"/>
  <c r="Z41" i="10"/>
  <c r="AG41" i="10"/>
  <c r="Y41" i="10"/>
  <c r="AE41" i="10"/>
  <c r="AF41" i="10"/>
  <c r="X41" i="10"/>
  <c r="W41" i="10"/>
  <c r="AK40" i="10"/>
  <c r="AC40" i="10"/>
  <c r="AJ40" i="10"/>
  <c r="AB40" i="10"/>
  <c r="AI40" i="10"/>
  <c r="AA40" i="10"/>
  <c r="AH40" i="10"/>
  <c r="Z40" i="10"/>
  <c r="AG40" i="10"/>
  <c r="Y40" i="10"/>
  <c r="AF40" i="10"/>
  <c r="X40" i="10"/>
  <c r="AD40" i="10"/>
  <c r="AE40" i="10"/>
  <c r="W40" i="10"/>
  <c r="AE43" i="10"/>
  <c r="W43" i="10"/>
  <c r="AD43" i="10"/>
  <c r="AK43" i="10"/>
  <c r="AC43" i="10"/>
  <c r="AJ43" i="10"/>
  <c r="AB43" i="10"/>
  <c r="AI43" i="10"/>
  <c r="AA43" i="10"/>
  <c r="AH43" i="10"/>
  <c r="Z43" i="10"/>
  <c r="AG43" i="10"/>
  <c r="Y43" i="10"/>
  <c r="AF43" i="10"/>
  <c r="X43" i="10"/>
  <c r="AJ38" i="10"/>
  <c r="AC38" i="10"/>
  <c r="AK38" i="10"/>
  <c r="AB38" i="10"/>
  <c r="AD38" i="10"/>
  <c r="W38" i="10"/>
  <c r="AE38" i="10"/>
  <c r="X38" i="10"/>
  <c r="AF38" i="10"/>
  <c r="Y38" i="10"/>
  <c r="AG38" i="10"/>
  <c r="Z38" i="10"/>
  <c r="AH38" i="10"/>
  <c r="AA38" i="10"/>
  <c r="AD42" i="10"/>
  <c r="AK42" i="10"/>
  <c r="AC42" i="10"/>
  <c r="AJ42" i="10"/>
  <c r="AB42" i="10"/>
  <c r="AI42" i="10"/>
  <c r="AA42" i="10"/>
  <c r="AH42" i="10"/>
  <c r="Z42" i="10"/>
  <c r="Y42" i="10"/>
  <c r="AG42" i="10"/>
  <c r="AF42" i="10"/>
  <c r="X42" i="10"/>
  <c r="AE42" i="10"/>
  <c r="W42" i="10"/>
  <c r="AJ21" i="10"/>
  <c r="AB21" i="10"/>
  <c r="AK21" i="10"/>
  <c r="AI21" i="10"/>
  <c r="AA21" i="10"/>
  <c r="AH21" i="10"/>
  <c r="Z21" i="10"/>
  <c r="AG21" i="10"/>
  <c r="Y21" i="10"/>
  <c r="AF21" i="10"/>
  <c r="X21" i="10"/>
  <c r="AC21" i="10"/>
  <c r="AE21" i="10"/>
  <c r="W21" i="10"/>
  <c r="AD21" i="10"/>
  <c r="AG29" i="10"/>
  <c r="Y29" i="10"/>
  <c r="AF29" i="10"/>
  <c r="X29" i="10"/>
  <c r="AE29" i="10"/>
  <c r="W29" i="10"/>
  <c r="AD29" i="10"/>
  <c r="AJ29" i="10"/>
  <c r="AK29" i="10"/>
  <c r="AC29" i="10"/>
  <c r="AB29" i="10"/>
  <c r="AI29" i="10"/>
  <c r="AA29" i="10"/>
  <c r="AH29" i="10"/>
  <c r="Z29" i="10"/>
  <c r="AH30" i="10"/>
  <c r="Z30" i="10"/>
  <c r="AG30" i="10"/>
  <c r="Y30" i="10"/>
  <c r="AF30" i="10"/>
  <c r="X30" i="10"/>
  <c r="AE30" i="10"/>
  <c r="W30" i="10"/>
  <c r="AK30" i="10"/>
  <c r="AD30" i="10"/>
  <c r="AC30" i="10"/>
  <c r="AJ30" i="10"/>
  <c r="AB30" i="10"/>
  <c r="AI30" i="10"/>
  <c r="AA30" i="10"/>
  <c r="AI31" i="10"/>
  <c r="AA31" i="10"/>
  <c r="AH31" i="10"/>
  <c r="Z31" i="10"/>
  <c r="AG31" i="10"/>
  <c r="Y31" i="10"/>
  <c r="AF31" i="10"/>
  <c r="X31" i="10"/>
  <c r="AE31" i="10"/>
  <c r="W31" i="10"/>
  <c r="AD31" i="10"/>
  <c r="AK31" i="10"/>
  <c r="AC31" i="10"/>
  <c r="AJ31" i="10"/>
  <c r="AB31" i="10"/>
  <c r="AJ32" i="10"/>
  <c r="AB32" i="10"/>
  <c r="AI32" i="10"/>
  <c r="AA32" i="10"/>
  <c r="Z32" i="10"/>
  <c r="AH32" i="10"/>
  <c r="AG32" i="10"/>
  <c r="Y32" i="10"/>
  <c r="AE32" i="10"/>
  <c r="AF32" i="10"/>
  <c r="X32" i="10"/>
  <c r="W32" i="10"/>
  <c r="AD32" i="10"/>
  <c r="AK32" i="10"/>
  <c r="AC32" i="10"/>
  <c r="AE27" i="10"/>
  <c r="W27" i="10"/>
  <c r="AD27" i="10"/>
  <c r="AK27" i="10"/>
  <c r="AC27" i="10"/>
  <c r="AJ27" i="10"/>
  <c r="AB27" i="10"/>
  <c r="Z27" i="10"/>
  <c r="AI27" i="10"/>
  <c r="AA27" i="10"/>
  <c r="AH27" i="10"/>
  <c r="AG27" i="10"/>
  <c r="Y27" i="10"/>
  <c r="AF27" i="10"/>
  <c r="X27" i="10"/>
  <c r="AF28" i="10"/>
  <c r="X28" i="10"/>
  <c r="AE28" i="10"/>
  <c r="W28" i="10"/>
  <c r="AD28" i="10"/>
  <c r="AK28" i="10"/>
  <c r="AC28" i="10"/>
  <c r="AI28" i="10"/>
  <c r="AA28" i="10"/>
  <c r="AJ28" i="10"/>
  <c r="AB28" i="10"/>
  <c r="AH28" i="10"/>
  <c r="Z28" i="10"/>
  <c r="AG28" i="10"/>
  <c r="Y28" i="10"/>
  <c r="AK25" i="10"/>
  <c r="AC25" i="10"/>
  <c r="AJ25" i="10"/>
  <c r="AB25" i="10"/>
  <c r="AI25" i="10"/>
  <c r="AA25" i="10"/>
  <c r="AH25" i="10"/>
  <c r="Z25" i="10"/>
  <c r="X25" i="10"/>
  <c r="AG25" i="10"/>
  <c r="Y25" i="10"/>
  <c r="AF25" i="10"/>
  <c r="AE25" i="10"/>
  <c r="W25" i="10"/>
  <c r="AD25" i="10"/>
  <c r="AI23" i="10"/>
  <c r="AA23" i="10"/>
  <c r="AH23" i="10"/>
  <c r="Z23" i="10"/>
  <c r="Y23" i="10"/>
  <c r="AG23" i="10"/>
  <c r="AF23" i="10"/>
  <c r="X23" i="10"/>
  <c r="AE23" i="10"/>
  <c r="W23" i="10"/>
  <c r="AD23" i="10"/>
  <c r="AK23" i="10"/>
  <c r="AC23" i="10"/>
  <c r="AJ23" i="10"/>
  <c r="AB23" i="10"/>
  <c r="AJ24" i="10"/>
  <c r="AB24" i="10"/>
  <c r="AI24" i="10"/>
  <c r="AA24" i="10"/>
  <c r="AH24" i="10"/>
  <c r="Z24" i="10"/>
  <c r="AG24" i="10"/>
  <c r="Y24" i="10"/>
  <c r="W24" i="10"/>
  <c r="AF24" i="10"/>
  <c r="X24" i="10"/>
  <c r="AE24" i="10"/>
  <c r="AD24" i="10"/>
  <c r="AK24" i="10"/>
  <c r="AC24" i="10"/>
  <c r="AD26" i="10"/>
  <c r="AK26" i="10"/>
  <c r="AC26" i="10"/>
  <c r="AB26" i="10"/>
  <c r="AJ26" i="10"/>
  <c r="AI26" i="10"/>
  <c r="AA26" i="10"/>
  <c r="Y26" i="10"/>
  <c r="AH26" i="10"/>
  <c r="Z26" i="10"/>
  <c r="AG26" i="10"/>
  <c r="AF26" i="10"/>
  <c r="X26" i="10"/>
  <c r="AE26" i="10"/>
  <c r="W26" i="10"/>
  <c r="AI22" i="10"/>
  <c r="AA22" i="10"/>
  <c r="AH22" i="10"/>
  <c r="Z22" i="10"/>
  <c r="AG22" i="10"/>
  <c r="Y22" i="10"/>
  <c r="AF22" i="10"/>
  <c r="X22" i="10"/>
  <c r="W22" i="10"/>
  <c r="AE22" i="10"/>
  <c r="AD22" i="10"/>
  <c r="AK22" i="10"/>
  <c r="AC22" i="10"/>
  <c r="AJ22" i="10"/>
  <c r="AB22" i="10"/>
  <c r="AG33" i="10" l="1"/>
  <c r="F14" i="13" s="1"/>
  <c r="AA33" i="10"/>
  <c r="F8" i="13" s="1"/>
  <c r="W33" i="10"/>
  <c r="F4" i="13" s="1"/>
  <c r="E5" i="13"/>
  <c r="H14" i="13"/>
  <c r="H12" i="13"/>
  <c r="AH33" i="10"/>
  <c r="F15" i="13" s="1"/>
  <c r="AD33" i="10"/>
  <c r="F11" i="13" s="1"/>
  <c r="E17" i="13"/>
  <c r="Z33" i="10"/>
  <c r="F7" i="13" s="1"/>
  <c r="Y33" i="10"/>
  <c r="F6" i="13" s="1"/>
  <c r="AF33" i="10"/>
  <c r="F13" i="13" s="1"/>
  <c r="AB33" i="10"/>
  <c r="F9" i="13" s="1"/>
  <c r="X33" i="10"/>
  <c r="F5" i="13" s="1"/>
  <c r="AI33" i="10"/>
  <c r="F16" i="13" s="1"/>
  <c r="E9" i="13"/>
  <c r="E13" i="13"/>
  <c r="H7" i="13"/>
  <c r="H10" i="13"/>
  <c r="H11" i="13"/>
  <c r="E6" i="13"/>
  <c r="E18" i="13"/>
  <c r="E7" i="13"/>
  <c r="H4" i="13"/>
  <c r="H8" i="13"/>
  <c r="H5" i="13"/>
  <c r="H16" i="13"/>
  <c r="H15" i="13"/>
  <c r="E10" i="13"/>
  <c r="E11" i="13"/>
  <c r="E12" i="13"/>
  <c r="E8" i="13"/>
  <c r="H13" i="13"/>
  <c r="H9" i="13"/>
  <c r="H18" i="13"/>
  <c r="E14" i="13"/>
  <c r="E15" i="13"/>
  <c r="E4" i="13"/>
  <c r="E16" i="13"/>
  <c r="H6" i="13"/>
  <c r="H17" i="13"/>
  <c r="G10" i="13"/>
  <c r="G13" i="13"/>
  <c r="G6" i="13"/>
  <c r="G18" i="13"/>
  <c r="G14" i="13"/>
  <c r="F12" i="13"/>
  <c r="G17" i="13"/>
  <c r="G11" i="13"/>
  <c r="G7" i="13"/>
  <c r="G4" i="13"/>
  <c r="G8" i="13"/>
  <c r="G12" i="13"/>
  <c r="G16" i="13"/>
  <c r="G15" i="13"/>
  <c r="G5" i="13"/>
  <c r="G9" i="13"/>
  <c r="AJ33" i="10"/>
  <c r="F17" i="13" s="1"/>
  <c r="AK33" i="10"/>
  <c r="F18" i="13" s="1"/>
  <c r="AC33" i="10"/>
  <c r="F10" i="13" s="1"/>
  <c r="AI5" i="10"/>
  <c r="D16" i="13" s="1"/>
  <c r="AA5" i="10"/>
  <c r="D8" i="13" s="1"/>
  <c r="AH5" i="10"/>
  <c r="Z5" i="10"/>
  <c r="D7" i="13" s="1"/>
  <c r="AG5" i="10"/>
  <c r="Y5" i="10"/>
  <c r="D6" i="13" s="1"/>
  <c r="AC5" i="10"/>
  <c r="D10" i="13" s="1"/>
  <c r="AF5" i="10"/>
  <c r="X5" i="10"/>
  <c r="D5" i="13" s="1"/>
  <c r="AK5" i="10"/>
  <c r="D18" i="13" s="1"/>
  <c r="AE5" i="10"/>
  <c r="AE55" i="10" s="1"/>
  <c r="W5" i="10"/>
  <c r="AD5" i="10"/>
  <c r="AJ5" i="10"/>
  <c r="D17" i="13" s="1"/>
  <c r="AB5" i="10"/>
  <c r="C6" i="7" a="1"/>
  <c r="C6" i="7" s="1"/>
  <c r="W55" i="10" l="1"/>
  <c r="AG55" i="10"/>
  <c r="AH55" i="10"/>
  <c r="AB55" i="10"/>
  <c r="Y55" i="10"/>
  <c r="AC55" i="10"/>
  <c r="Z55" i="10"/>
  <c r="D9" i="13"/>
  <c r="AD55" i="10"/>
  <c r="AF55" i="10"/>
  <c r="AI55" i="10"/>
  <c r="D15" i="13"/>
  <c r="D11" i="13"/>
  <c r="D13" i="13"/>
  <c r="AA55" i="10"/>
  <c r="D4" i="13"/>
  <c r="X55" i="10"/>
  <c r="D14" i="13"/>
  <c r="D12" i="13"/>
  <c r="AK55" i="10"/>
  <c r="AJ55" i="10"/>
  <c r="C4" i="7" a="1"/>
  <c r="AC56" i="10" l="1"/>
  <c r="E6" i="12" s="1"/>
  <c r="C6" i="12" s="1"/>
  <c r="Z56" i="10"/>
  <c r="E4" i="12" s="1"/>
  <c r="C4" i="12" s="1"/>
  <c r="W56" i="10"/>
  <c r="E3" i="12" s="1"/>
  <c r="C3" i="12" s="1"/>
  <c r="AF56" i="10"/>
  <c r="AJ56" i="10"/>
  <c r="E7" i="12" s="1"/>
  <c r="C7" i="12" s="1"/>
  <c r="C4" i="7"/>
  <c r="E5" i="12" l="1"/>
  <c r="C5" i="12" s="1"/>
  <c r="C5" i="7" a="1"/>
  <c r="C5" i="7" s="1"/>
  <c r="C7" i="7" l="1" a="1"/>
  <c r="C7" i="7" s="1"/>
</calcChain>
</file>

<file path=xl/sharedStrings.xml><?xml version="1.0" encoding="utf-8"?>
<sst xmlns="http://schemas.openxmlformats.org/spreadsheetml/2006/main" count="2107" uniqueCount="424">
  <si>
    <t>ビジネスアーキテクト</t>
  </si>
  <si>
    <t>デザイナー</t>
  </si>
  <si>
    <t>データサイエンティスト</t>
  </si>
  <si>
    <t>ソフトウェアエンジニア</t>
    <phoneticPr fontId="2"/>
  </si>
  <si>
    <t>クラウドエンジニア／ＳＲＥ</t>
    <phoneticPr fontId="2"/>
  </si>
  <si>
    <t>バックエンドエンジニア</t>
    <phoneticPr fontId="2"/>
  </si>
  <si>
    <t>フロントエンドエンジニア</t>
    <phoneticPr fontId="2"/>
  </si>
  <si>
    <t>人材類型</t>
    <rPh sb="0" eb="4">
      <t>ジンザイルイケイ</t>
    </rPh>
    <phoneticPr fontId="2"/>
  </si>
  <si>
    <t>スキル項目</t>
    <rPh sb="3" eb="5">
      <t>コウモク</t>
    </rPh>
    <phoneticPr fontId="2"/>
  </si>
  <si>
    <t>デザイン</t>
  </si>
  <si>
    <t>ビジネス戦略策定・実行</t>
  </si>
  <si>
    <t>プロダクトマネジメント</t>
  </si>
  <si>
    <t>変革マネジメント</t>
  </si>
  <si>
    <t>システムズエンジニアリング</t>
  </si>
  <si>
    <t>エンタープライズアーキクチャ</t>
  </si>
  <si>
    <t>プロジェクトマネジメント</t>
  </si>
  <si>
    <t>ビジネスモデル・プロセス</t>
  </si>
  <si>
    <t>ビジネス調査</t>
  </si>
  <si>
    <t>ビジネスアナリシス</t>
  </si>
  <si>
    <t>検証（ビジネス視点）</t>
  </si>
  <si>
    <t>マーケティング</t>
  </si>
  <si>
    <t>ブランディング</t>
  </si>
  <si>
    <t>顧客・ユーザー理解</t>
  </si>
  <si>
    <t>価値発見・定義</t>
  </si>
  <si>
    <t>設計</t>
  </si>
  <si>
    <t>検証（顧客・ユーザー視点）</t>
  </si>
  <si>
    <t>その他デザイン技術</t>
  </si>
  <si>
    <t>データ理解・活用</t>
  </si>
  <si>
    <t>データ活用基盤設計</t>
  </si>
  <si>
    <t>データ活用基盤実装・運用</t>
  </si>
  <si>
    <t>AI・データサイエンス</t>
  </si>
  <si>
    <t>数理統計・多変量解析・データ可視化</t>
  </si>
  <si>
    <t>機械学習・深層学習</t>
  </si>
  <si>
    <t>ソフトウェア開発</t>
  </si>
  <si>
    <t>コンピュータサイエンス</t>
  </si>
  <si>
    <t>チーム開発</t>
  </si>
  <si>
    <t>ソフトウェア設計手法</t>
  </si>
  <si>
    <t>ソフトウェア開発プロセス</t>
  </si>
  <si>
    <t>フロントエンドシステム開発</t>
  </si>
  <si>
    <t>バックエンドシステム開発</t>
  </si>
  <si>
    <t>SREプロセス</t>
  </si>
  <si>
    <t>サービス活用</t>
  </si>
  <si>
    <t>デジタルテクノロジー</t>
  </si>
  <si>
    <t>フィジカルコンピューティング</t>
  </si>
  <si>
    <t>セキュリティマネジメント</t>
  </si>
  <si>
    <t>プライバシー保護</t>
  </si>
  <si>
    <t>セキュリティ技術</t>
  </si>
  <si>
    <t>ヒューマンスキル</t>
  </si>
  <si>
    <t>リーダーシップ</t>
  </si>
  <si>
    <t>コラボレーション</t>
  </si>
  <si>
    <t>コンセプチュアルスキル</t>
  </si>
  <si>
    <t>ゴール設定</t>
  </si>
  <si>
    <t>創造的な問題解決</t>
  </si>
  <si>
    <t>批判的思考</t>
  </si>
  <si>
    <t>適応力</t>
  </si>
  <si>
    <t>戦略・マネジメント・システム</t>
    <phoneticPr fontId="2"/>
  </si>
  <si>
    <t>クラウドインフラ活用</t>
    <phoneticPr fontId="2"/>
  </si>
  <si>
    <t>ロール</t>
  </si>
  <si>
    <t>ビジネスアーキテクト
（新規事業開発）</t>
  </si>
  <si>
    <t>ビジネスアーキテクト
（既存事業の高度化）</t>
  </si>
  <si>
    <t>サービスデザイナー</t>
  </si>
  <si>
    <t>ＵＸ／ＵＩデザイナー</t>
  </si>
  <si>
    <t>グラフィックデザイナー</t>
  </si>
  <si>
    <t xml:space="preserve">データサイエンス
プロフェッショナル </t>
  </si>
  <si>
    <t>データエンジニア</t>
  </si>
  <si>
    <t>フィジカルコンピューティング
エンジニア</t>
  </si>
  <si>
    <t>サイバーセキュリティ
マネージャー</t>
  </si>
  <si>
    <t xml:space="preserve">サイバーセキュリテイ
エンジニア </t>
  </si>
  <si>
    <t>カテゴリー</t>
  </si>
  <si>
    <t>サブカテゴリー</t>
  </si>
  <si>
    <t>Webアプリケーション基本技術</t>
  </si>
  <si>
    <t>セキュリティ</t>
    <phoneticPr fontId="2"/>
  </si>
  <si>
    <t>テクノロジー</t>
    <phoneticPr fontId="2"/>
  </si>
  <si>
    <t>データ活用</t>
    <phoneticPr fontId="2"/>
  </si>
  <si>
    <t>パーソナル
スキル</t>
    <phoneticPr fontId="2"/>
  </si>
  <si>
    <t>ビジネスモデル設計</t>
    <rPh sb="7" eb="9">
      <t>セッケイ</t>
    </rPh>
    <phoneticPr fontId="2"/>
  </si>
  <si>
    <t>数理統計・多変量解析・データ可視化</t>
    <phoneticPr fontId="2"/>
  </si>
  <si>
    <t>ビジネス変革</t>
    <rPh sb="4" eb="6">
      <t>ヘンカク</t>
    </rPh>
    <phoneticPr fontId="2"/>
  </si>
  <si>
    <t>セキュア設計・開発・構築</t>
    <phoneticPr fontId="2"/>
  </si>
  <si>
    <t>セキュリティ運用・保守・監視</t>
    <phoneticPr fontId="2"/>
  </si>
  <si>
    <t>セキュリティマネジメント</t>
    <phoneticPr fontId="2"/>
  </si>
  <si>
    <t>インシデント対応と事業継続</t>
    <phoneticPr fontId="2"/>
  </si>
  <si>
    <t>セキュリティ体制構築・運営</t>
    <phoneticPr fontId="2"/>
  </si>
  <si>
    <t>サイバー
セキュリティ</t>
    <phoneticPr fontId="2"/>
  </si>
  <si>
    <t>その他先端技術</t>
    <rPh sb="2" eb="3">
      <t>タ</t>
    </rPh>
    <rPh sb="3" eb="5">
      <t>センタン</t>
    </rPh>
    <rPh sb="5" eb="7">
      <t>ギジュツ</t>
    </rPh>
    <phoneticPr fontId="2"/>
  </si>
  <si>
    <t>テクノロジートレンド</t>
    <phoneticPr fontId="2"/>
  </si>
  <si>
    <t>データエンジニアリング</t>
    <phoneticPr fontId="2"/>
  </si>
  <si>
    <t>スキルマッピング</t>
    <phoneticPr fontId="2"/>
  </si>
  <si>
    <t>カテゴリー</t>
    <phoneticPr fontId="3"/>
  </si>
  <si>
    <t>サブカテゴリー</t>
    <phoneticPr fontId="3"/>
  </si>
  <si>
    <t>スキル項目</t>
    <rPh sb="3" eb="5">
      <t>コウモク</t>
    </rPh>
    <phoneticPr fontId="3"/>
  </si>
  <si>
    <t>内容</t>
    <rPh sb="0" eb="2">
      <t>ナイヨウ</t>
    </rPh>
    <phoneticPr fontId="3"/>
  </si>
  <si>
    <t>ビジネス変革</t>
    <phoneticPr fontId="3"/>
  </si>
  <si>
    <t>戦略・マネジメント・システム</t>
    <phoneticPr fontId="3"/>
  </si>
  <si>
    <t>・スタートアップ・エコシステム構築を含むビジネス戦略を策定し、プロダクト（製品・サービス）のポートフォリオマネジメントを行うスキル</t>
    <phoneticPr fontId="3"/>
  </si>
  <si>
    <t>プロダクトマネジメント</t>
    <phoneticPr fontId="3"/>
  </si>
  <si>
    <t>クラウドインフラ活用</t>
  </si>
  <si>
    <t>テクノロジートレンド</t>
  </si>
  <si>
    <t>セキュリティ体制構築・運営</t>
  </si>
  <si>
    <t>インシデント対応と事業継続</t>
  </si>
  <si>
    <t>セキュア設計・開発・構築</t>
  </si>
  <si>
    <t>セキュリティ運用・保守・監視</t>
  </si>
  <si>
    <t>・DXを推進するうえで、阻害要因となりえる部分（組織体制・文化・風土や各種制度、人材、業務プロセス）を特定し、施策を立案するスキル
・組織・業務面での変革に関係者を巻き込んでいくスキル</t>
    <phoneticPr fontId="3"/>
  </si>
  <si>
    <t>・あらゆるものを相互作用する複数の要素の集合体（システム）ととらえ、複数の専門領域にまたがる多様な価値を考慮しつつ全体最適を実現するためのアプローチを構想するスキル</t>
    <phoneticPr fontId="3"/>
  </si>
  <si>
    <t>・組織を構成する事業・業務、データ、ITシステムなどの要素を整理し、階層構造化・標準化し全体最適化を行うスキル</t>
    <phoneticPr fontId="3"/>
  </si>
  <si>
    <t>・非常に短い期間で反復を繰り返し、ビジネス環境や要求事項の変化に対応していくスキル
・プロジェクト又は複数のプロジェクトを含むプログラムを、所与の品質・予算・期間で、予定通りに遂行するスキル</t>
    <phoneticPr fontId="3"/>
  </si>
  <si>
    <t>・社会課題やビジネスのメガトレンド、業界の市場規模や成長性、事業・プロダクト・業務の成功要因や成長課題を把握するスキル</t>
    <phoneticPr fontId="3"/>
  </si>
  <si>
    <t>・成功要因や成長課題から、製品やサービスの目的やビジョンを策定するスキル
・コスト構造、チャネルを整理した上で、収益モデルなどを検討し、収益を上げる仕組みを設計するスキル</t>
    <phoneticPr fontId="3"/>
  </si>
  <si>
    <t>・製品やサービスの提供に必要な活動の現状／目指す姿を可視化し、かつ活動の中で特に重要なもの・価値を生み出すものを特定するスキル
・目指す姿の実現に向けたデジタル化領域を明確にするスキル</t>
    <phoneticPr fontId="3"/>
  </si>
  <si>
    <t>・開発した製品やサービスのビジネスとしての持続可能性（得られる収益がどの程度か、競争優位性を確保できるか、コストをどの程度削減できるか）を検証するスキル</t>
    <phoneticPr fontId="3"/>
  </si>
  <si>
    <t>・自社ブランドに対する顧客のロイヤリティを高め差別化する戦略の策定・実行を行うスキル</t>
    <phoneticPr fontId="3"/>
  </si>
  <si>
    <t>・ユーザー調査（顧客満足度・利用データ等の調査やインタビュー等）や市場・競合調査の設計、実施を行うスキル
・ユーザー調査の結果から、顧客の期待や不満、新たなニーズや競合、トレンドを把握・分析し、インサイトを導き出すスキル</t>
    <phoneticPr fontId="3"/>
  </si>
  <si>
    <t>・顧客・ユーザーのニーズを踏まえて、必要な機能やコンテンツを明確化するスキル
・顧客・ユーザーにとってのわかりやすさや見つけやすさを考慮して、機能・コンテンツの構造や骨格をデザインするスキル
・ユーザーにとって好ましい外観や動的要素（Look ＆Feel）をデザインするスキル</t>
    <phoneticPr fontId="3"/>
  </si>
  <si>
    <t>・マーケティングに関わるデジタル媒体のグラフィックをデザインするスキル
・電子書籍・カタログ等の誌面を読みやすい誌面にレイアウトしまとめるスキル</t>
    <phoneticPr fontId="3"/>
  </si>
  <si>
    <t>・グラフ・図表等を含む統計情報や各種分析手法を適用したデータ分析結果を正確に理解し、その意味や背景を深く洞察するスキル</t>
    <phoneticPr fontId="3"/>
  </si>
  <si>
    <t>・統計学的知見に基づく手法を用いて、データを解析し、その結果を洞察するスキル</t>
    <phoneticPr fontId="3"/>
  </si>
  <si>
    <t>・データから成果を生むデータ活用基盤の準備において、必要なシステム環境や収集データ、テーブルなどの要件を固めるスキル</t>
    <phoneticPr fontId="3"/>
  </si>
  <si>
    <t>・データから成果を生むデータ活用基盤を実装し、円滑かつ効果的に運用するために必要なデータを扱うスキル</t>
    <phoneticPr fontId="3"/>
  </si>
  <si>
    <t>・ソフトウェア開発において求められるデータ構造やアルゴリズム等に関するスキル</t>
    <phoneticPr fontId="3"/>
  </si>
  <si>
    <t>・チームでのソフトウェア開発の生産性を高めるために必要となるスキル</t>
    <phoneticPr fontId="3"/>
  </si>
  <si>
    <t>・目的に沿ったソフトウェアを実装するためにデータ構造や内部アーキテクチャを検討し設計に落とし込むスキル</t>
    <phoneticPr fontId="3"/>
  </si>
  <si>
    <t>・ソフトウェア開発において開発計画や品質などを管理するスキル</t>
    <phoneticPr fontId="3"/>
  </si>
  <si>
    <t>・Webアプリケーションの設計・開発に必要となる基本的なスキル</t>
    <phoneticPr fontId="3"/>
  </si>
  <si>
    <t>・クラウドサービスを利用しシステムインフラを構築・運用するスキル</t>
    <phoneticPr fontId="3"/>
  </si>
  <si>
    <t>・開発と運用が協力し、リリースサイクルの向上とサービスの安定を目指すスキル</t>
    <phoneticPr fontId="3"/>
  </si>
  <si>
    <t>・基幹システムを含む社内の多システムや、外部サービスとのデータ連携やシステム連携を行うスキル</t>
    <phoneticPr fontId="3"/>
  </si>
  <si>
    <t>・センサー、ロボットや既存機器のIoT化等により物理的な事象をデジタル化して扱うスキル</t>
    <phoneticPr fontId="3"/>
  </si>
  <si>
    <t>・上記以外の実装技術や、応用事例の少ない実装技術に関する知識</t>
    <phoneticPr fontId="3"/>
  </si>
  <si>
    <t>・新しいデジタル技術を応用したビジネスやサービスに関する知識</t>
    <phoneticPr fontId="3"/>
  </si>
  <si>
    <t>・情報、サイバー空間、OT/IoT環境等のセキュリティマネジメントのプロセスを組織として適切に実施するためのスキル</t>
    <phoneticPr fontId="3"/>
  </si>
  <si>
    <t>・パーソナルデータ等のプライバシー情報の保護に求められる要件の理解とその実践に関するスキル</t>
    <phoneticPr fontId="3"/>
  </si>
  <si>
    <t>・デジタルサービス・製品の企画設計を行う際に、サイバー攻撃や各種不正の影響を受けにくくするために遵守すべき基準や要件をもとに設計・開発・構築を行うスキル
・デジタルサービス・製品の脆弱性について理解し、診断を適切に実践（委託による実施を含む）するためのスキル</t>
    <phoneticPr fontId="3"/>
  </si>
  <si>
    <t>・デジタルサービスをセキュアに運用するための保守と対策を適切に実践するためのスキル
・セキュリティに関する監視とインシデントの原因究明等を適切に実践するためのスキル</t>
    <phoneticPr fontId="3"/>
  </si>
  <si>
    <t>・ゴール達成のイメージの伝達やWin-Winな関係づくりを通じて、社内外の様々な関係者が参画しやすいチーム作りを行うスキル
・必要なタスクを具現化し、関係者それぞれの強み・関心を踏まえて、タスク遂行を働きかけるスキル</t>
    <phoneticPr fontId="3"/>
  </si>
  <si>
    <t>・意見の対立や矛盾を敢えて引き出し、論点を深めることによって、顧客・ユーザーを含めた多様な価値観を持つ人たちの間で合意をとりゴールに向けて協働するスキル</t>
    <phoneticPr fontId="3"/>
  </si>
  <si>
    <t>・様々な視点からの問題提起を通じて、未来を想像し、取組みの目的や目的の最終到達点であるゴールを設定するスキル
・合理的判断だけでなく感情や無意識の心理的反応に訴えかけるストーリーを作り、ゴールの達成イメージをビジョンとして描くスキル</t>
    <phoneticPr fontId="3"/>
  </si>
  <si>
    <t>・複数の専門性や社会・顧客の動向を踏まえ、これまでなかった実験的・斬新なアイデアやユーザー・関係者の意見を再構築することによって、創造的に問題を解決するスキル</t>
    <phoneticPr fontId="3"/>
  </si>
  <si>
    <t>・得られた情報を鵜呑みにせずに評価し、信頼できる情報を基に合理的なプロセスを経て思考を行うスキル</t>
    <phoneticPr fontId="3"/>
  </si>
  <si>
    <t>ビジネスモデル・プロセス</t>
    <phoneticPr fontId="3"/>
  </si>
  <si>
    <t>デザイン</t>
    <phoneticPr fontId="3"/>
  </si>
  <si>
    <t>AI・データサイエンス</t>
    <phoneticPr fontId="3"/>
  </si>
  <si>
    <t>データエンジニアリング</t>
    <phoneticPr fontId="3"/>
  </si>
  <si>
    <t>ソフトウェア開発</t>
    <phoneticPr fontId="3"/>
  </si>
  <si>
    <t>デジタルテクノロジー</t>
    <phoneticPr fontId="3"/>
  </si>
  <si>
    <t>セキュリティマネジメント</t>
    <phoneticPr fontId="3"/>
  </si>
  <si>
    <t>セキュリティ技術</t>
    <phoneticPr fontId="3"/>
  </si>
  <si>
    <t>ヒューマンスキル</t>
    <phoneticPr fontId="3"/>
  </si>
  <si>
    <t>コンセプチュアルスキル</t>
    <phoneticPr fontId="3"/>
  </si>
  <si>
    <t>データ活用</t>
    <rPh sb="3" eb="5">
      <t>カツヨウ</t>
    </rPh>
    <phoneticPr fontId="3"/>
  </si>
  <si>
    <t>テクノロジー</t>
    <phoneticPr fontId="3"/>
  </si>
  <si>
    <t>セキュリティ</t>
    <phoneticPr fontId="3"/>
  </si>
  <si>
    <t>パーソナルスキル</t>
    <phoneticPr fontId="3"/>
  </si>
  <si>
    <t>・変化に適応し、短いスパンでサイクルを回しながら、フィードバックを反映して持続的に改善していくスキル
・生涯にわたって新たに必要となるスキルを把握し、学習するスキル（※デジタルソリューションに限らず、事業計画・企画書・コンセプトチャートなども対象に含む）</t>
    <phoneticPr fontId="3"/>
  </si>
  <si>
    <t>学習項目例</t>
    <rPh sb="0" eb="5">
      <t>ガクシュウコウモクレイ</t>
    </rPh>
    <phoneticPr fontId="3"/>
  </si>
  <si>
    <t>エコシステム＆アライアンス（必要なケイパビリティを持つ他社・個人の探索、M&amp;A、投資、契約）</t>
    <phoneticPr fontId="3"/>
  </si>
  <si>
    <t>リスクマネジメント（知的財産権等の権利保護、コンプライアンス、ビジネス倫理）</t>
    <phoneticPr fontId="3"/>
  </si>
  <si>
    <t>ポートフォリオマネジメント</t>
    <phoneticPr fontId="3"/>
  </si>
  <si>
    <t>持続可能性</t>
    <phoneticPr fontId="3"/>
  </si>
  <si>
    <t>プロダクトビジョンの定義・共有・進化</t>
    <phoneticPr fontId="3"/>
  </si>
  <si>
    <t>プロダクト開発チームリーダー</t>
    <phoneticPr fontId="3"/>
  </si>
  <si>
    <t>プロダクト観点でのビジネス・UX・テクノロジーの統合</t>
    <phoneticPr fontId="3"/>
  </si>
  <si>
    <t>プロダクトファミリの管理</t>
    <phoneticPr fontId="3"/>
  </si>
  <si>
    <t>組織体制</t>
    <phoneticPr fontId="3"/>
  </si>
  <si>
    <t>組織文化・風土</t>
    <phoneticPr fontId="3"/>
  </si>
  <si>
    <t>各種制度</t>
    <phoneticPr fontId="3"/>
  </si>
  <si>
    <t>人材</t>
    <phoneticPr fontId="3"/>
  </si>
  <si>
    <t>業務プロセス</t>
    <phoneticPr fontId="3"/>
  </si>
  <si>
    <t>ステークホルダーマネジメント</t>
    <phoneticPr fontId="3"/>
  </si>
  <si>
    <t>システム</t>
    <phoneticPr fontId="3"/>
  </si>
  <si>
    <t>ライフサイクル</t>
    <phoneticPr fontId="3"/>
  </si>
  <si>
    <t>プロセス</t>
    <phoneticPr fontId="3"/>
  </si>
  <si>
    <t>ビジネスアーキテクチャ</t>
    <phoneticPr fontId="3"/>
  </si>
  <si>
    <t>事業を管理するための仕組み（ERP、PLM、CRM、SCM　等）</t>
    <phoneticPr fontId="3"/>
  </si>
  <si>
    <t>データアーキテクチャ</t>
    <phoneticPr fontId="3"/>
  </si>
  <si>
    <t>データガバナンス</t>
    <phoneticPr fontId="3"/>
  </si>
  <si>
    <t>ITシステムアーキテクチャ</t>
    <phoneticPr fontId="3"/>
  </si>
  <si>
    <t>PMBOK®第7版</t>
    <phoneticPr fontId="3"/>
  </si>
  <si>
    <t>テーラリング</t>
    <phoneticPr fontId="3"/>
  </si>
  <si>
    <t>アジャイル/ウォーターフォール</t>
    <phoneticPr fontId="3"/>
  </si>
  <si>
    <t>調達マネジメント</t>
    <phoneticPr fontId="3"/>
  </si>
  <si>
    <t>システムライフサイクルプロセスにおける具体的な活動（要求分析、アーキテクティング、実装、インテグレーション、テスト、運用、保守、廃棄）</t>
    <phoneticPr fontId="3"/>
  </si>
  <si>
    <t>調査の設計</t>
    <phoneticPr fontId="3"/>
  </si>
  <si>
    <t>ビジネス・業務とデジタル技術の関連性</t>
    <phoneticPr fontId="3"/>
  </si>
  <si>
    <t>ビジネスモデルキャンバス</t>
    <phoneticPr fontId="3"/>
  </si>
  <si>
    <t>収益モデル（売り切り、サービスの付加、サブスク　等）</t>
    <phoneticPr fontId="3"/>
  </si>
  <si>
    <t>要求定義（ビジネスプロセス関連図、業務フロー図　等）</t>
    <phoneticPr fontId="3"/>
  </si>
  <si>
    <t>モニタリングのためのKPI設定</t>
    <phoneticPr fontId="3"/>
  </si>
  <si>
    <t>顧客開発</t>
    <phoneticPr fontId="3"/>
  </si>
  <si>
    <t>ベネフィットと差別化</t>
    <phoneticPr fontId="3"/>
  </si>
  <si>
    <t>Webマーケティング</t>
    <phoneticPr fontId="3"/>
  </si>
  <si>
    <t>SEO</t>
    <phoneticPr fontId="3"/>
  </si>
  <si>
    <t>SNSマーケティング</t>
    <phoneticPr fontId="3"/>
  </si>
  <si>
    <t>カスタマーサポート</t>
    <phoneticPr fontId="3"/>
  </si>
  <si>
    <t>AI活用マーケティング</t>
    <phoneticPr fontId="3"/>
  </si>
  <si>
    <t>ブランドプロポジション・ブランドアイデンティティ</t>
    <phoneticPr fontId="3"/>
  </si>
  <si>
    <t>インタビュー設計</t>
    <phoneticPr fontId="3"/>
  </si>
  <si>
    <t>ワークショップ設計</t>
    <phoneticPr fontId="3"/>
  </si>
  <si>
    <t>市場・競合調査（定量・定性）</t>
    <phoneticPr fontId="3"/>
  </si>
  <si>
    <t>調査結果分析</t>
    <phoneticPr fontId="3"/>
  </si>
  <si>
    <t>参加型デザイン</t>
    <phoneticPr fontId="3"/>
  </si>
  <si>
    <t>ペルソナとジャーニーマップ</t>
    <phoneticPr fontId="3"/>
  </si>
  <si>
    <t>アイデエーションのための手法（ブレインストーミング、KJ法、シナリオ法、ペーパープロトタイピング）</t>
    <phoneticPr fontId="3"/>
  </si>
  <si>
    <t>バリュープロポジション</t>
    <phoneticPr fontId="3"/>
  </si>
  <si>
    <t>製品・サービスの方針（コンセプト）策定</t>
    <phoneticPr fontId="3"/>
  </si>
  <si>
    <t>プロトタイピング</t>
    <phoneticPr fontId="3"/>
  </si>
  <si>
    <t>情報設計</t>
    <phoneticPr fontId="3"/>
  </si>
  <si>
    <t>コンテンツ設計</t>
    <phoneticPr fontId="3"/>
  </si>
  <si>
    <t>アクセシビリティ・ユーザビリティ設計</t>
    <phoneticPr fontId="3"/>
  </si>
  <si>
    <t>人の行動原理や心理学を基にしたデザイン</t>
    <phoneticPr fontId="3"/>
  </si>
  <si>
    <t>コンセプトテスト</t>
    <phoneticPr fontId="3"/>
  </si>
  <si>
    <t>ユーザビリティ評価の計画と実施</t>
    <phoneticPr fontId="3"/>
  </si>
  <si>
    <t>グラフィックデザイン</t>
    <phoneticPr fontId="3"/>
  </si>
  <si>
    <t>3Dデザイン</t>
    <phoneticPr fontId="3"/>
  </si>
  <si>
    <t>イラスト等の制作</t>
    <phoneticPr fontId="3"/>
  </si>
  <si>
    <t>編集</t>
    <phoneticPr fontId="3"/>
  </si>
  <si>
    <t>コンテンツ企画</t>
    <phoneticPr fontId="3"/>
  </si>
  <si>
    <t>映像制作</t>
    <phoneticPr fontId="3"/>
  </si>
  <si>
    <t>UXライティング</t>
    <phoneticPr fontId="3"/>
  </si>
  <si>
    <t>写真・アート等のディレクション</t>
    <phoneticPr fontId="3"/>
  </si>
  <si>
    <t>データ理解（データ理解、意味合いの抽出、洞察）</t>
    <phoneticPr fontId="3"/>
  </si>
  <si>
    <t>データの理解・検証（統計情報への正しい理解、データ確認、俯瞰・メタ思考、データ理解、データ粒度）</t>
    <phoneticPr fontId="3"/>
  </si>
  <si>
    <t>着想・デザイン（着想、デザイン、AI活用検討、開示・非開示の決定）</t>
    <phoneticPr fontId="3"/>
  </si>
  <si>
    <t>課題の定義（KPI、スコーピング、価値の見積り）</t>
    <phoneticPr fontId="3"/>
  </si>
  <si>
    <t>アプローチ設計（データ入手、AI-ready、アプローチ設計、分析アプローチ設計）</t>
    <phoneticPr fontId="3"/>
  </si>
  <si>
    <t>分析評価（評価、業務へのフィードバック）</t>
    <phoneticPr fontId="3"/>
  </si>
  <si>
    <t>事業への実装（実装、評価・改善の仕組み）</t>
    <phoneticPr fontId="3"/>
  </si>
  <si>
    <t>プロジェクトマネジメント（プロジェクト発足、プロジェクト計画、運用、横展開、方針転換、完了、リソースマネジメント、リスクマネジメント）</t>
    <phoneticPr fontId="3"/>
  </si>
  <si>
    <t>基礎数学 （統計数理基礎、線形代数基礎、微分・積分基礎、集合論基礎）</t>
    <phoneticPr fontId="3"/>
  </si>
  <si>
    <t>予測 （回帰・分類、評価）</t>
    <phoneticPr fontId="3"/>
  </si>
  <si>
    <t>推定・検定</t>
    <phoneticPr fontId="3"/>
  </si>
  <si>
    <t>グルーピング（グルーピング、異常検知）</t>
    <phoneticPr fontId="3"/>
  </si>
  <si>
    <t>性質・関係性の把握（性質・関係性の把握、グラフィカルモデル、因果推論）</t>
    <phoneticPr fontId="3"/>
  </si>
  <si>
    <t>サンプリング</t>
    <phoneticPr fontId="3"/>
  </si>
  <si>
    <t>データ加工（データクレンジング、データ加工、特徴量エンジニアリング）</t>
    <phoneticPr fontId="3"/>
  </si>
  <si>
    <t>意味合いの抽出・洞察</t>
    <phoneticPr fontId="3"/>
  </si>
  <si>
    <t>データ可視化（方向性定義、軸出し、データ加工、表現・実装技法、意味抽出）</t>
    <phoneticPr fontId="3"/>
  </si>
  <si>
    <t>時系列分析</t>
    <phoneticPr fontId="3"/>
  </si>
  <si>
    <t>パターン発見</t>
    <phoneticPr fontId="3"/>
  </si>
  <si>
    <t>シミュレーション・データ同化</t>
    <phoneticPr fontId="3"/>
  </si>
  <si>
    <t>最適化</t>
    <phoneticPr fontId="3"/>
  </si>
  <si>
    <t>機械学習</t>
    <phoneticPr fontId="3"/>
  </si>
  <si>
    <t>深層学習</t>
    <phoneticPr fontId="3"/>
  </si>
  <si>
    <t>強化学習</t>
    <phoneticPr fontId="3"/>
  </si>
  <si>
    <t>自然言語処理</t>
    <phoneticPr fontId="3"/>
  </si>
  <si>
    <t>画像認識</t>
    <phoneticPr fontId="3"/>
  </si>
  <si>
    <t>映像認識</t>
    <phoneticPr fontId="3"/>
  </si>
  <si>
    <t>音声認識</t>
    <phoneticPr fontId="3"/>
  </si>
  <si>
    <t>環境構築（システム企画、システム設計、アーキテクチャ設計）</t>
    <phoneticPr fontId="3"/>
  </si>
  <si>
    <t>データ収集（クライアント技術、通信技術、データ抽出、データ収集、データ統合）</t>
    <phoneticPr fontId="3"/>
  </si>
  <si>
    <t>データ構造（基礎知識、要件定義、テーブル定義、テーブル設計）</t>
    <phoneticPr fontId="3"/>
  </si>
  <si>
    <t>データ蓄積（DWH、分散技術、クラウド、リアルタイム処理、キャッシュ技術、データ蓄積技術、検索技術）</t>
    <phoneticPr fontId="3"/>
  </si>
  <si>
    <t>データ加工（フィルタリング処理、ソート処理、結合処理、前処理、マッピング処理、サンプリング処理、集計処理、変換・演算処理）</t>
    <phoneticPr fontId="3"/>
  </si>
  <si>
    <t>データ共有（データ出力、データ展開、データ連携）</t>
    <phoneticPr fontId="3"/>
  </si>
  <si>
    <t>プログラミング（基礎プログラミング、拡張プログラミング、アルゴリズム、分析プログラム、SQL）</t>
    <phoneticPr fontId="3"/>
  </si>
  <si>
    <t>AIシステム運用（ソース管理、AutoML、MLOps、AIOps）</t>
    <phoneticPr fontId="3"/>
  </si>
  <si>
    <t>ソフトウェアエンジニアリング</t>
    <phoneticPr fontId="3"/>
  </si>
  <si>
    <t>データ構造</t>
    <phoneticPr fontId="3"/>
  </si>
  <si>
    <t>アルゴリズム</t>
    <phoneticPr fontId="3"/>
  </si>
  <si>
    <t>計算理論</t>
    <phoneticPr fontId="3"/>
  </si>
  <si>
    <t>Git/Gitワークフロー</t>
    <phoneticPr fontId="3"/>
  </si>
  <si>
    <t>チームビルディング</t>
    <phoneticPr fontId="3"/>
  </si>
  <si>
    <t>リーダブルコード</t>
    <phoneticPr fontId="3"/>
  </si>
  <si>
    <t>テクニカルライティング</t>
    <phoneticPr fontId="3"/>
  </si>
  <si>
    <t>要求定義手法</t>
    <phoneticPr fontId="3"/>
  </si>
  <si>
    <t>ドメイン駆動設計</t>
    <phoneticPr fontId="3"/>
  </si>
  <si>
    <t>ソフトウェア設計原則（SOLID）</t>
    <phoneticPr fontId="3"/>
  </si>
  <si>
    <t>クリーンアーキテクチャ</t>
    <phoneticPr fontId="3"/>
  </si>
  <si>
    <t>デザインパターン</t>
    <phoneticPr fontId="3"/>
  </si>
  <si>
    <t>非機能要件定義</t>
    <phoneticPr fontId="3"/>
  </si>
  <si>
    <t>ソフトウェア開発マネジメント（CCPM、アジャイル開発手法、ソフトウェア見積り）</t>
    <phoneticPr fontId="3"/>
  </si>
  <si>
    <t>TDD（テスト駆動開発）</t>
    <phoneticPr fontId="3"/>
  </si>
  <si>
    <t>ソフトウェア品質管理</t>
    <phoneticPr fontId="3"/>
  </si>
  <si>
    <t>OSSライセンス管理</t>
    <phoneticPr fontId="3"/>
  </si>
  <si>
    <t>HTML/CSS</t>
    <phoneticPr fontId="3"/>
  </si>
  <si>
    <t>JavaScript</t>
    <phoneticPr fontId="3"/>
  </si>
  <si>
    <t>REST</t>
    <phoneticPr fontId="3"/>
  </si>
  <si>
    <t>WebSocket</t>
    <phoneticPr fontId="3"/>
  </si>
  <si>
    <t>SPA</t>
    <phoneticPr fontId="3"/>
  </si>
  <si>
    <t>CMS</t>
    <phoneticPr fontId="3"/>
  </si>
  <si>
    <t>UI設計</t>
    <phoneticPr fontId="3"/>
  </si>
  <si>
    <t>レスポンシブデザイン</t>
    <phoneticPr fontId="3"/>
  </si>
  <si>
    <t>モックアップ開発</t>
    <phoneticPr fontId="3"/>
  </si>
  <si>
    <t>フロントエンドフレームワーク</t>
    <phoneticPr fontId="3"/>
  </si>
  <si>
    <t>PWA</t>
    <phoneticPr fontId="3"/>
  </si>
  <si>
    <t>検索最適化/SEO</t>
    <phoneticPr fontId="3"/>
  </si>
  <si>
    <t>データベース設計</t>
    <phoneticPr fontId="3"/>
  </si>
  <si>
    <t>オブジェクトストレージ</t>
    <phoneticPr fontId="3"/>
  </si>
  <si>
    <t>NoSQL</t>
    <phoneticPr fontId="3"/>
  </si>
  <si>
    <t>バックエンドフレームワーク</t>
    <phoneticPr fontId="3"/>
  </si>
  <si>
    <t>キャッシュ</t>
    <phoneticPr fontId="3"/>
  </si>
  <si>
    <t>負荷分散</t>
    <phoneticPr fontId="3"/>
  </si>
  <si>
    <t>認証認可</t>
    <phoneticPr fontId="3"/>
  </si>
  <si>
    <t>クラウド基盤（PaaS/IaaS）</t>
    <phoneticPr fontId="3"/>
  </si>
  <si>
    <t>マイクロサービス</t>
    <phoneticPr fontId="3"/>
  </si>
  <si>
    <t>サーバレス</t>
    <phoneticPr fontId="3"/>
  </si>
  <si>
    <t>コンテナ技術</t>
    <phoneticPr fontId="3"/>
  </si>
  <si>
    <t>IaC</t>
    <phoneticPr fontId="3"/>
  </si>
  <si>
    <t>CDN</t>
    <phoneticPr fontId="3"/>
  </si>
  <si>
    <t>オブザーバビリティ</t>
    <phoneticPr fontId="3"/>
  </si>
  <si>
    <t>オープンテレメトリ</t>
    <phoneticPr fontId="3"/>
  </si>
  <si>
    <t>four keys</t>
    <phoneticPr fontId="3"/>
  </si>
  <si>
    <t>カオスエンジニアリング</t>
    <phoneticPr fontId="3"/>
  </si>
  <si>
    <t>CI/CD &amp; DevOps</t>
    <phoneticPr fontId="3"/>
  </si>
  <si>
    <t>API管理</t>
    <phoneticPr fontId="3"/>
  </si>
  <si>
    <t>データ連携（iPaaS、ETL、EAI）</t>
    <phoneticPr fontId="3"/>
  </si>
  <si>
    <t>RPA</t>
    <phoneticPr fontId="3"/>
  </si>
  <si>
    <t>ローコード/ノーコード</t>
    <phoneticPr fontId="3"/>
  </si>
  <si>
    <t>エッジコンピューティング</t>
    <phoneticPr fontId="3"/>
  </si>
  <si>
    <t>IoTクラウド</t>
    <phoneticPr fontId="3"/>
  </si>
  <si>
    <t>LPWA</t>
    <phoneticPr fontId="3"/>
  </si>
  <si>
    <t>IoTセンサー</t>
    <phoneticPr fontId="3"/>
  </si>
  <si>
    <t>ウェアラブル</t>
    <phoneticPr fontId="3"/>
  </si>
  <si>
    <t>ロボティクス</t>
    <phoneticPr fontId="3"/>
  </si>
  <si>
    <t>ドローン</t>
    <phoneticPr fontId="3"/>
  </si>
  <si>
    <t>IoTゲートウェイ</t>
    <phoneticPr fontId="3"/>
  </si>
  <si>
    <t>3Dセンシング</t>
    <phoneticPr fontId="3"/>
  </si>
  <si>
    <t>3Dプリンタ</t>
    <phoneticPr fontId="3"/>
  </si>
  <si>
    <t>位置測位</t>
    <phoneticPr fontId="3"/>
  </si>
  <si>
    <t>※以下に挙げる先端技術を例として必要に応じて学習
WebAssembly、HTTP/3、ブロックチェーン基盤、秘密計算、Trusted Web、量子コンピューティング、HITL:Human-in-the-Loop</t>
    <phoneticPr fontId="3"/>
  </si>
  <si>
    <t>組織におけるセキュリティカルチャーの醸成方法</t>
    <phoneticPr fontId="3"/>
  </si>
  <si>
    <t>セキュリティ関連法制度</t>
    <phoneticPr fontId="3"/>
  </si>
  <si>
    <t>脅威インテリジェンスの活用を含むリスクの認知</t>
    <phoneticPr fontId="3"/>
  </si>
  <si>
    <t>リスクアセスメント手法</t>
    <phoneticPr fontId="3"/>
  </si>
  <si>
    <t>セキュリティ要件定義、機能要件としてのセキュリティ機能</t>
    <phoneticPr fontId="3"/>
  </si>
  <si>
    <t>認証方式の種類・特徴と選定方法</t>
    <phoneticPr fontId="3"/>
  </si>
  <si>
    <t>情報資産管理、構成管理</t>
    <phoneticPr fontId="3"/>
  </si>
  <si>
    <t>セキュリティ教育・トレーニングと資格・認証制度</t>
    <phoneticPr fontId="3"/>
  </si>
  <si>
    <t>情報セキュリティ監査の手法</t>
    <phoneticPr fontId="3"/>
  </si>
  <si>
    <t>デジタル利活用における事業継続</t>
    <phoneticPr fontId="3"/>
  </si>
  <si>
    <t>日常及び緊急時の情報共有とコミュニケーション</t>
    <phoneticPr fontId="3"/>
  </si>
  <si>
    <t>プライバシー保護関連の法制度</t>
    <phoneticPr fontId="3"/>
  </si>
  <si>
    <t>ビジネス内容を踏まえたプライバシー保護に関するマネジメントシステムの検討</t>
    <phoneticPr fontId="3"/>
  </si>
  <si>
    <t>PIA（プライバシー影響評価）の概要と手順</t>
    <phoneticPr fontId="3"/>
  </si>
  <si>
    <t>データの取扱におけるプライバシー関連リスクと対策</t>
    <phoneticPr fontId="3"/>
  </si>
  <si>
    <t>セキュアシステム設計の概要と実践方法</t>
    <phoneticPr fontId="3"/>
  </si>
  <si>
    <t>DevSecOpsの考え方と実践方法</t>
    <phoneticPr fontId="3"/>
  </si>
  <si>
    <t>セキュリティ要件及びセキュリティ機能の実現・実装</t>
    <phoneticPr fontId="3"/>
  </si>
  <si>
    <t>IT/OT/IoTデバイスにおけるセキュリティ対策</t>
    <phoneticPr fontId="3"/>
  </si>
  <si>
    <t>クラウドサービス及びネットワーク機器のセキュリティ機能の概要と設定</t>
    <phoneticPr fontId="3"/>
  </si>
  <si>
    <t>脆弱性の概念と対策・診断方法</t>
    <phoneticPr fontId="3"/>
  </si>
  <si>
    <t>脅威情報や脆弱性情報の活用</t>
    <phoneticPr fontId="3"/>
  </si>
  <si>
    <t>モニタリングの方法と観測データの活用</t>
    <phoneticPr fontId="3"/>
  </si>
  <si>
    <t>運用・監視業務へのAI応用</t>
    <phoneticPr fontId="3"/>
  </si>
  <si>
    <t>インシデント時の影響調査、トリアージ方法</t>
    <phoneticPr fontId="3"/>
  </si>
  <si>
    <t>周囲を巻き込むコミュニケーション</t>
    <phoneticPr fontId="3"/>
  </si>
  <si>
    <t>D&amp;I</t>
    <phoneticPr fontId="3"/>
  </si>
  <si>
    <t>エンパワーメント</t>
    <phoneticPr fontId="3"/>
  </si>
  <si>
    <t>ファシリテーション（傾聴・質問、論点の構造化）</t>
    <phoneticPr fontId="3"/>
  </si>
  <si>
    <t>心理的安全性</t>
    <phoneticPr fontId="3"/>
  </si>
  <si>
    <t>組織・チームの類型</t>
    <phoneticPr fontId="3"/>
  </si>
  <si>
    <t>未来思考</t>
    <phoneticPr fontId="3"/>
  </si>
  <si>
    <t>ストーリーテリング</t>
    <phoneticPr fontId="3"/>
  </si>
  <si>
    <t>ビジョナリーリーダーシップ</t>
    <phoneticPr fontId="3"/>
  </si>
  <si>
    <t>デザイン思考</t>
    <phoneticPr fontId="3"/>
  </si>
  <si>
    <t>水平思考</t>
    <phoneticPr fontId="3"/>
  </si>
  <si>
    <t>仮説思考</t>
    <phoneticPr fontId="3"/>
  </si>
  <si>
    <t>フェイルファースト</t>
    <phoneticPr fontId="3"/>
  </si>
  <si>
    <t>批判的思考・論理的思考</t>
    <phoneticPr fontId="3"/>
  </si>
  <si>
    <t>システム思考</t>
    <phoneticPr fontId="3"/>
  </si>
  <si>
    <t>アジリティ</t>
    <phoneticPr fontId="3"/>
  </si>
  <si>
    <t>OODAループ</t>
    <phoneticPr fontId="3"/>
  </si>
  <si>
    <t>リーン思考</t>
    <phoneticPr fontId="3"/>
  </si>
  <si>
    <t>ビジネスモデル設計</t>
    <phoneticPr fontId="3"/>
  </si>
  <si>
    <t>ビジネスアナリシス</t>
    <phoneticPr fontId="3"/>
  </si>
  <si>
    <t>デザインシステム（サイズ、フォント、コンポーネント、カラー　等）</t>
    <phoneticPr fontId="3"/>
  </si>
  <si>
    <t>SBC（Arduino、RaspberryPi　等）</t>
    <phoneticPr fontId="3"/>
  </si>
  <si>
    <t>ユーザー調査（A/Bテスト、カードソーティング、日記調査、フォーカスグループ　等）</t>
    <phoneticPr fontId="3"/>
  </si>
  <si>
    <t>UI設計（ワイヤーフレーム、モックアップ、オブジェクト指向/タスク指向　等）</t>
    <phoneticPr fontId="3"/>
  </si>
  <si>
    <t>認識技術（画像、音声　等）</t>
    <phoneticPr fontId="3"/>
  </si>
  <si>
    <t>ビジネスフレームワーク（PEST、3C、5Forces、SWOT、STP、4P、バリューチェーン　等）</t>
    <phoneticPr fontId="3"/>
  </si>
  <si>
    <t>価値発見におけるフレームワーク（サービスブループリント、アサンプションマトリクス　等）</t>
    <phoneticPr fontId="3"/>
  </si>
  <si>
    <t>ブランディングの方針（コンセプト）策定（ムードボード、ブランド方針　等）</t>
    <phoneticPr fontId="3"/>
  </si>
  <si>
    <t>※以下に挙げる先端技術を例として必要に応じて学習
メタバース、スマートコントラクト、デジタル通貨、インフォマティクス（マテリアル分野、バイオ分野、計測分野　等）、GX（カーボントレーシング　等）</t>
    <phoneticPr fontId="3"/>
  </si>
  <si>
    <t>・各種リスク（サイバー攻撃、過失、内部不正、災害、障害等）がデジタル利活用におけるセキュリティインシデントとして顕在化した際の影響を抑制し、事業継続を可能とするためのスキル</t>
    <phoneticPr fontId="3"/>
  </si>
  <si>
    <t>・プロダクト（製品・サービス）のバリュープロポジションを定義し、価値提供によって収益を上げる方法、プロダクトそのもの、関連するプロセスを構想し実現するスキル</t>
    <phoneticPr fontId="3"/>
  </si>
  <si>
    <t>・ステークホルダーをファシリテートしながら、顧客・ユーザーのニーズを基にアイデアを発散させ、バリュープロポジションを定義するスキル</t>
    <phoneticPr fontId="3"/>
  </si>
  <si>
    <t>・定義したバリュープロポジションを、実装した製品やサービスを通じて実際に顧客が体験できるか、顧客にとって有用な体験になっているかどうかを検証するスキル</t>
    <phoneticPr fontId="3"/>
  </si>
  <si>
    <t>・ユーザーに対して直接の接点となる画面を設計・開発するスキル</t>
    <phoneticPr fontId="3"/>
  </si>
  <si>
    <t>・ユーザーの目に見えないサーバサイドの機能を設計・開発するスキル</t>
    <phoneticPr fontId="3"/>
  </si>
  <si>
    <t>経営・財務・法務・マーケティング・顧客サポート・営業等のステークホルダー管理</t>
    <phoneticPr fontId="3"/>
  </si>
  <si>
    <t>製品やサービスの提供に必要な活動の可視化に関するフレームワーク（サービスブループリント、バリューチェーン分析、業務プロセス分析、ステークホルダーマップ、サービス生態系マップ）</t>
    <phoneticPr fontId="3"/>
  </si>
  <si>
    <t>バリュープロポジションを踏まえた検証アプローチの設計、実施</t>
    <phoneticPr fontId="3"/>
  </si>
  <si>
    <t>　　　　　　　　　　　　　　重要度　【凡例】a・・・高い実践力と専門性が必要　b・・・一定の実践力と専門性が必要　c・・・説明可能なレベルで理解が必要　d・・・位置づけや関連性の理解が必要</t>
    <rPh sb="14" eb="17">
      <t>ジュウヨウド</t>
    </rPh>
    <rPh sb="18" eb="22">
      <t>｢ハンレイ｣</t>
    </rPh>
    <phoneticPr fontId="2"/>
  </si>
  <si>
    <t>　　　　　　　　　　　　　　　　　　　　　　　　　　　　　　重要度　【凡例】z・・・役割や状況に応じた実践力が必要</t>
    <rPh sb="30" eb="33">
      <t>ジュウヨウド</t>
    </rPh>
    <rPh sb="34" eb="38">
      <t>｢ハンレイ｣</t>
    </rPh>
    <rPh sb="42" eb="44">
      <t>ヤクワリ</t>
    </rPh>
    <rPh sb="45" eb="47">
      <t>ジョウキョウ</t>
    </rPh>
    <rPh sb="48" eb="49">
      <t>オウ</t>
    </rPh>
    <phoneticPr fontId="2"/>
  </si>
  <si>
    <t>a</t>
  </si>
  <si>
    <t>b</t>
  </si>
  <si>
    <t>c</t>
  </si>
  <si>
    <t>d</t>
  </si>
  <si>
    <t>z</t>
  </si>
  <si>
    <t>データ・AIの戦略的活用</t>
  </si>
  <si>
    <t>データ・AI活用戦略</t>
  </si>
  <si>
    <t>データ・AI活用業務の設計・事業実装・ 評価</t>
  </si>
  <si>
    <t>・機械学習や深層学習、自然言語処理・画像認識・音声認識などの手法を用いて、適切なモデルを構築し評価するスキル</t>
    <phoneticPr fontId="3"/>
  </si>
  <si>
    <t xml:space="preserve">データビジネス
ストラテジスト </t>
    <phoneticPr fontId="2"/>
  </si>
  <si>
    <t>ビジネスアーキテクト
（社内業務の高度化・効率化）</t>
    <rPh sb="21" eb="24">
      <t>コウリツカ</t>
    </rPh>
    <phoneticPr fontId="2"/>
  </si>
  <si>
    <t>・事業戦略や組織的課題、顧客ニーズ等を踏まえて、データ・AI技術を活用した課題解決方法や新たなビジネスモデルを提案するスキル</t>
    <phoneticPr fontId="3"/>
  </si>
  <si>
    <t>・データ・AI戦略上の目的の実現に向けたアプローチを設計した上で、データ・AI分析の仕組みを現場に実装し、継続的に改善するスキル</t>
    <phoneticPr fontId="3"/>
  </si>
  <si>
    <t>セキュリティ対応組織（セキュリティ統括機能、SOC、xSIRT等）との連携手順</t>
    <phoneticPr fontId="3"/>
  </si>
  <si>
    <t>ポリシー、規程、マニュアル等の整備</t>
    <phoneticPr fontId="3"/>
  </si>
  <si>
    <t>事業継続計画の整備と訓練</t>
    <rPh sb="7" eb="9">
      <t>セイビ</t>
    </rPh>
    <phoneticPr fontId="3"/>
  </si>
  <si>
    <t>インシデント対応と危機管理の連携手順</t>
    <rPh sb="14" eb="16">
      <t>レンケイ</t>
    </rPh>
    <rPh sb="16" eb="18">
      <t>テジュン</t>
    </rPh>
    <phoneticPr fontId="3"/>
  </si>
  <si>
    <t>デジタルフォレンジックサービスの活用</t>
    <rPh sb="16" eb="18">
      <t>カツヨウ</t>
    </rPh>
    <phoneticPr fontId="3"/>
  </si>
  <si>
    <t>サービスや機器のセキュリティ対策に関する組織内の役割と責任の明確化</t>
    <phoneticPr fontId="3"/>
  </si>
  <si>
    <t>・セキュリティ対策を実施する体制の構築とその維持運営（要員の確保・育成を含む）を円滑に行うためのスキル
・組織としてのセキュリティカルチャーを企業内で醸成する活動を行うためのスキル</t>
    <rPh sb="10" eb="12">
      <t>ジッシ</t>
    </rPh>
    <phoneticPr fontId="3"/>
  </si>
  <si>
    <t>c</t>
    <phoneticPr fontId="2"/>
  </si>
  <si>
    <t>でき上がった製品・サービスの倫理的観点からのチェック</t>
    <phoneticPr fontId="3"/>
  </si>
  <si>
    <t>スキルチェック</t>
    <phoneticPr fontId="3"/>
  </si>
  <si>
    <t>配点</t>
    <rPh sb="0" eb="2">
      <t>ハイテン</t>
    </rPh>
    <phoneticPr fontId="3"/>
  </si>
  <si>
    <t>ビジネス変革</t>
    <phoneticPr fontId="2"/>
  </si>
  <si>
    <t>パーソナルスキル</t>
    <phoneticPr fontId="2"/>
  </si>
  <si>
    <t>　　</t>
    <phoneticPr fontId="3"/>
  </si>
  <si>
    <t>a　高い実践力と専門性を備えている
b　一定の実践力と専門性を備えている
c　説明可能なレベルで理解している
d　位置づけや関連性の理解している
e　理解していない</t>
    <phoneticPr fontId="3"/>
  </si>
  <si>
    <t>ソフトウェアエンジニア</t>
  </si>
  <si>
    <t>サイバーセキュリティ</t>
  </si>
  <si>
    <t>データ活用</t>
    <rPh sb="3" eb="5">
      <t>カツヨウ</t>
    </rPh>
    <phoneticPr fontId="2"/>
  </si>
  <si>
    <t>ビジネスアーキテクト</t>
    <phoneticPr fontId="2"/>
  </si>
  <si>
    <t>デザイナー</t>
    <phoneticPr fontId="2"/>
  </si>
  <si>
    <t>データサイエンティスト</t>
    <phoneticPr fontId="2"/>
  </si>
  <si>
    <t>サイバーセキュリティ</t>
    <phoneticPr fontId="2"/>
  </si>
  <si>
    <t>共通スキルマップマスタ</t>
    <rPh sb="0" eb="2">
      <t>キョウツウ</t>
    </rPh>
    <phoneticPr fontId="2"/>
  </si>
  <si>
    <t>集計シート</t>
    <rPh sb="0" eb="2">
      <t>シュウケイ</t>
    </rPh>
    <phoneticPr fontId="2"/>
  </si>
  <si>
    <t>z　役割や状況に応じた実践力を備えている
e　理解していない</t>
    <phoneticPr fontId="3"/>
  </si>
  <si>
    <t>スキルチェック値</t>
    <rPh sb="7" eb="8">
      <t>チ</t>
    </rPh>
    <phoneticPr fontId="2"/>
  </si>
  <si>
    <t>スキル値</t>
    <rPh sb="3" eb="4">
      <t>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</si>
</sst>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font>
      <sz val="11"/>
      <color theme="1"/>
      <name val="Yu Gothic"/>
      <family val="2"/>
      <scheme val="minor"/>
    </font>
    <font>
      <sz val="18"/>
      <color theme="3"/>
      <name val="Yu Gothic Light"/>
      <family val="2"/>
      <charset val="128"/>
      <scheme val="major"/>
    </font>
    <font>
      <sz val="6"/>
      <name val="Yu Gothic"/>
      <family val="3"/>
      <charset val="128"/>
      <scheme val="minor"/>
    </font>
    <font>
      <sz val="6"/>
      <name val="ＭＳ Ｐゴシック"/>
      <family val="3"/>
      <charset val="128"/>
    </font>
    <font>
      <sz val="18"/>
      <name val="Meiryo UI"/>
      <family val="3"/>
      <charset val="128"/>
    </font>
    <font>
      <sz val="10"/>
      <name val="Meiryo UI"/>
      <family val="3"/>
      <charset val="128"/>
    </font>
    <font>
      <sz val="10"/>
      <color theme="1"/>
      <name val="Meiryo UI"/>
      <family val="3"/>
      <charset val="128"/>
    </font>
    <font>
      <sz val="12"/>
      <name val="Meiryo UI"/>
      <family val="3"/>
      <charset val="128"/>
    </font>
    <font>
      <b/>
      <sz val="14"/>
      <name val="Meiryo UI"/>
      <family val="3"/>
      <charset val="128"/>
    </font>
    <font>
      <sz val="10"/>
      <color rgb="FFFF0000"/>
      <name val="Meiryo UI"/>
      <family val="3"/>
      <charset val="128"/>
    </font>
    <font>
      <sz val="9"/>
      <color theme="1"/>
      <name val="Meiryo UI"/>
      <family val="3"/>
      <charset val="128"/>
    </font>
    <font>
      <b/>
      <sz val="11"/>
      <name val="Meiryo UI"/>
      <family val="3"/>
      <charset val="128"/>
    </font>
    <font>
      <sz val="11"/>
      <color theme="1"/>
      <name val="Meiryo UI"/>
      <family val="3"/>
      <charset val="128"/>
    </font>
    <font>
      <sz val="11"/>
      <name val="Meiryo UI"/>
      <family val="3"/>
      <charset val="128"/>
    </font>
    <font>
      <b/>
      <sz val="11"/>
      <color theme="1"/>
      <name val="Meiryo UI"/>
      <family val="3"/>
      <charset val="128"/>
    </font>
    <font>
      <b/>
      <sz val="10"/>
      <name val="Meiryo UI"/>
      <family val="3"/>
      <charset val="128"/>
    </font>
    <font>
      <sz val="14"/>
      <color theme="1"/>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79998168889431442"/>
        <bgColor indexed="64"/>
      </patternFill>
    </fill>
  </fills>
  <borders count="5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hair">
        <color indexed="64"/>
      </top>
      <bottom/>
      <diagonal/>
    </border>
    <border>
      <left/>
      <right style="medium">
        <color indexed="64"/>
      </right>
      <top style="hair">
        <color indexed="64"/>
      </top>
      <bottom/>
      <diagonal/>
    </border>
    <border>
      <left style="hair">
        <color indexed="64"/>
      </left>
      <right/>
      <top style="hair">
        <color indexed="64"/>
      </top>
      <bottom/>
      <diagonal/>
    </border>
    <border>
      <left style="thin">
        <color indexed="64"/>
      </left>
      <right/>
      <top style="hair">
        <color indexed="64"/>
      </top>
      <bottom style="thin">
        <color indexed="64"/>
      </bottom>
      <diagonal/>
    </border>
    <border>
      <left style="hair">
        <color auto="1"/>
      </left>
      <right style="hair">
        <color auto="1"/>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alignment vertical="center"/>
    </xf>
  </cellStyleXfs>
  <cellXfs count="143">
    <xf numFmtId="0" fontId="0" fillId="0" borderId="0" xfId="0"/>
    <xf numFmtId="0" fontId="4" fillId="0" borderId="0" xfId="1"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10" xfId="0" applyFont="1" applyBorder="1" applyAlignment="1">
      <alignment vertical="center" textRotation="255" wrapText="1"/>
    </xf>
    <xf numFmtId="0" fontId="5" fillId="0" borderId="11" xfId="0" applyFont="1" applyBorder="1" applyAlignment="1">
      <alignment vertical="center" textRotation="255" wrapText="1"/>
    </xf>
    <xf numFmtId="0" fontId="5" fillId="0" borderId="12" xfId="0" applyFont="1" applyBorder="1" applyAlignment="1">
      <alignment vertical="center" textRotation="255" wrapText="1"/>
    </xf>
    <xf numFmtId="0" fontId="5" fillId="0" borderId="10" xfId="0" applyFont="1" applyBorder="1" applyAlignment="1">
      <alignment vertical="center" textRotation="255"/>
    </xf>
    <xf numFmtId="0" fontId="5" fillId="0" borderId="11" xfId="0" applyFont="1" applyBorder="1" applyAlignment="1">
      <alignment vertical="center" textRotation="255"/>
    </xf>
    <xf numFmtId="0" fontId="5" fillId="0" borderId="12" xfId="0" applyFont="1" applyBorder="1" applyAlignment="1">
      <alignment vertical="center" textRotation="255"/>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9" xfId="0" applyFont="1" applyFill="1" applyBorder="1" applyAlignment="1">
      <alignment vertical="center"/>
    </xf>
    <xf numFmtId="0" fontId="5" fillId="2" borderId="6" xfId="0" applyFont="1" applyFill="1" applyBorder="1" applyAlignment="1">
      <alignment vertical="center"/>
    </xf>
    <xf numFmtId="0" fontId="5" fillId="2" borderId="7" xfId="0" applyFont="1" applyFill="1" applyBorder="1" applyAlignment="1">
      <alignment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0" borderId="35" xfId="0" applyFont="1" applyBorder="1" applyAlignment="1">
      <alignment horizontal="center" vertical="center"/>
    </xf>
    <xf numFmtId="0" fontId="5" fillId="0" borderId="38"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6" fillId="0" borderId="5" xfId="0" applyFont="1" applyBorder="1" applyAlignment="1">
      <alignment horizontal="center" vertical="center"/>
    </xf>
    <xf numFmtId="0" fontId="10" fillId="0" borderId="5" xfId="0" applyFont="1" applyBorder="1" applyAlignment="1">
      <alignment horizontal="left" vertical="center"/>
    </xf>
    <xf numFmtId="0" fontId="11" fillId="2" borderId="39" xfId="0" applyFont="1" applyFill="1" applyBorder="1" applyAlignment="1">
      <alignment horizontal="center" vertical="center" wrapText="1"/>
    </xf>
    <xf numFmtId="0" fontId="12" fillId="0" borderId="0" xfId="0" applyFont="1" applyAlignment="1">
      <alignment wrapText="1"/>
    </xf>
    <xf numFmtId="0" fontId="13" fillId="0" borderId="39" xfId="0" applyFont="1" applyBorder="1" applyAlignment="1">
      <alignment horizontal="center" vertical="center" wrapText="1"/>
    </xf>
    <xf numFmtId="0" fontId="13" fillId="0" borderId="39" xfId="0" applyFont="1" applyBorder="1" applyAlignment="1">
      <alignment horizontal="left" vertical="center" wrapText="1"/>
    </xf>
    <xf numFmtId="0" fontId="12" fillId="3" borderId="39" xfId="0" applyFont="1" applyFill="1" applyBorder="1" applyAlignment="1">
      <alignment horizontal="center" vertical="center" wrapText="1"/>
    </xf>
    <xf numFmtId="0" fontId="11" fillId="4" borderId="39" xfId="0" applyFont="1" applyFill="1" applyBorder="1" applyAlignment="1">
      <alignment horizontal="center" vertical="center" wrapText="1"/>
    </xf>
    <xf numFmtId="0" fontId="12" fillId="4" borderId="39" xfId="0" applyFont="1" applyFill="1" applyBorder="1" applyAlignment="1">
      <alignment wrapText="1"/>
    </xf>
    <xf numFmtId="0" fontId="13" fillId="2" borderId="39" xfId="0" applyFont="1" applyFill="1" applyBorder="1" applyAlignment="1">
      <alignment horizontal="center" vertical="center" wrapText="1"/>
    </xf>
    <xf numFmtId="0" fontId="13" fillId="2" borderId="39" xfId="0" applyFont="1" applyFill="1" applyBorder="1" applyAlignment="1">
      <alignment horizontal="left" vertical="center" wrapText="1"/>
    </xf>
    <xf numFmtId="0" fontId="11" fillId="5" borderId="39"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5" fillId="2" borderId="43" xfId="0" applyFont="1" applyFill="1" applyBorder="1" applyAlignment="1">
      <alignment horizontal="center" vertical="center"/>
    </xf>
    <xf numFmtId="0" fontId="5" fillId="6" borderId="45" xfId="0" applyFont="1" applyFill="1" applyBorder="1" applyAlignment="1">
      <alignment horizontal="center" vertical="center"/>
    </xf>
    <xf numFmtId="0" fontId="5" fillId="6" borderId="19"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21" xfId="0" applyFont="1" applyFill="1" applyBorder="1" applyAlignment="1">
      <alignment horizontal="center" vertical="center"/>
    </xf>
    <xf numFmtId="0" fontId="5" fillId="6" borderId="44"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17" xfId="0" applyFont="1" applyFill="1" applyBorder="1" applyAlignment="1">
      <alignment horizontal="center" vertical="center"/>
    </xf>
    <xf numFmtId="0" fontId="12" fillId="0" borderId="39" xfId="0" applyFont="1" applyBorder="1"/>
    <xf numFmtId="0" fontId="0" fillId="0" borderId="39" xfId="0" applyBorder="1"/>
    <xf numFmtId="0" fontId="12" fillId="0" borderId="5" xfId="0" applyFont="1" applyBorder="1" applyAlignment="1">
      <alignment horizontal="center" vertical="center"/>
    </xf>
    <xf numFmtId="176" fontId="13" fillId="0" borderId="39" xfId="0" applyNumberFormat="1" applyFont="1" applyBorder="1" applyAlignment="1">
      <alignment vertical="center" wrapText="1"/>
    </xf>
    <xf numFmtId="2" fontId="0" fillId="0" borderId="0" xfId="0" applyNumberFormat="1"/>
    <xf numFmtId="0" fontId="4" fillId="0" borderId="0" xfId="0" applyFont="1" applyAlignment="1">
      <alignment horizontal="left" vertical="center"/>
    </xf>
    <xf numFmtId="0" fontId="7" fillId="0" borderId="43" xfId="0" applyFont="1" applyBorder="1" applyAlignment="1">
      <alignment horizontal="center" vertical="center"/>
    </xf>
    <xf numFmtId="0" fontId="5" fillId="6" borderId="51"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48" xfId="0" applyFont="1" applyFill="1" applyBorder="1" applyAlignment="1">
      <alignment horizontal="center" vertical="center" wrapText="1"/>
    </xf>
    <xf numFmtId="0" fontId="5" fillId="6" borderId="46" xfId="0" applyFont="1" applyFill="1" applyBorder="1" applyAlignment="1">
      <alignment horizontal="center" vertical="center"/>
    </xf>
    <xf numFmtId="0" fontId="5" fillId="6" borderId="47" xfId="0" applyFont="1" applyFill="1" applyBorder="1" applyAlignment="1">
      <alignment horizontal="center" vertical="center"/>
    </xf>
    <xf numFmtId="0" fontId="5" fillId="6" borderId="48" xfId="0" applyFont="1" applyFill="1" applyBorder="1" applyAlignment="1">
      <alignment horizontal="center" vertical="center"/>
    </xf>
    <xf numFmtId="0" fontId="5" fillId="6" borderId="49" xfId="0" applyFont="1" applyFill="1" applyBorder="1" applyAlignment="1">
      <alignment horizontal="center" vertical="center"/>
    </xf>
    <xf numFmtId="0" fontId="5" fillId="6" borderId="29" xfId="0" applyFont="1" applyFill="1" applyBorder="1" applyAlignment="1">
      <alignment horizontal="center" vertical="center"/>
    </xf>
    <xf numFmtId="0" fontId="5" fillId="6" borderId="30" xfId="0" applyFont="1" applyFill="1" applyBorder="1" applyAlignment="1">
      <alignment horizontal="center" vertical="center"/>
    </xf>
    <xf numFmtId="0" fontId="5" fillId="6" borderId="31"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32" xfId="0" applyFont="1" applyFill="1" applyBorder="1" applyAlignment="1">
      <alignment horizontal="center" vertical="center"/>
    </xf>
    <xf numFmtId="0" fontId="5" fillId="6" borderId="33" xfId="0" applyFont="1" applyFill="1" applyBorder="1" applyAlignment="1">
      <alignment horizontal="center" vertical="center"/>
    </xf>
    <xf numFmtId="0" fontId="5" fillId="6" borderId="34" xfId="0" applyFont="1" applyFill="1" applyBorder="1" applyAlignment="1">
      <alignment horizontal="center" vertical="center"/>
    </xf>
    <xf numFmtId="0" fontId="5" fillId="6" borderId="38"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37" xfId="0" applyFont="1" applyFill="1" applyBorder="1" applyAlignment="1">
      <alignment horizontal="center" vertical="center"/>
    </xf>
    <xf numFmtId="0" fontId="5" fillId="0" borderId="52" xfId="0" applyFont="1" applyBorder="1" applyAlignment="1">
      <alignment vertical="center" wrapText="1"/>
    </xf>
    <xf numFmtId="2" fontId="0" fillId="6" borderId="39" xfId="0" applyNumberFormat="1" applyFill="1" applyBorder="1"/>
    <xf numFmtId="0" fontId="0" fillId="6" borderId="39" xfId="0" applyFill="1" applyBorder="1"/>
    <xf numFmtId="2" fontId="14" fillId="5" borderId="39" xfId="0" applyNumberFormat="1" applyFont="1" applyFill="1" applyBorder="1" applyAlignment="1">
      <alignment horizontal="center" vertical="center" wrapText="1"/>
    </xf>
    <xf numFmtId="0" fontId="7" fillId="6" borderId="43" xfId="0" applyFont="1" applyFill="1" applyBorder="1" applyAlignment="1">
      <alignment horizontal="center" vertical="center" textRotation="255"/>
    </xf>
    <xf numFmtId="0" fontId="12" fillId="6" borderId="39" xfId="0" applyFont="1" applyFill="1" applyBorder="1" applyAlignment="1">
      <alignment horizontal="center"/>
    </xf>
    <xf numFmtId="0" fontId="12" fillId="6" borderId="39" xfId="0" applyFont="1" applyFill="1" applyBorder="1" applyAlignment="1">
      <alignment vertical="center" wrapText="1"/>
    </xf>
    <xf numFmtId="0" fontId="13" fillId="0" borderId="39" xfId="0" applyFont="1" applyFill="1" applyBorder="1" applyAlignment="1">
      <alignment horizontal="center" vertical="center" wrapText="1"/>
    </xf>
    <xf numFmtId="0" fontId="13" fillId="0" borderId="39" xfId="0" applyFont="1" applyFill="1" applyBorder="1" applyAlignment="1">
      <alignment horizontal="left" vertical="center" wrapText="1"/>
    </xf>
    <xf numFmtId="0" fontId="13" fillId="0" borderId="13"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13"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40" xfId="0" applyFont="1" applyFill="1" applyBorder="1" applyAlignment="1">
      <alignment horizontal="center" vertical="center" wrapText="1"/>
    </xf>
    <xf numFmtId="2" fontId="12" fillId="0" borderId="13" xfId="0" applyNumberFormat="1" applyFont="1" applyBorder="1" applyAlignment="1">
      <alignment horizontal="center" vertical="center" wrapText="1"/>
    </xf>
    <xf numFmtId="2" fontId="12" fillId="0" borderId="23" xfId="0" applyNumberFormat="1" applyFont="1" applyBorder="1" applyAlignment="1">
      <alignment horizontal="center" vertical="center" wrapText="1"/>
    </xf>
    <xf numFmtId="2" fontId="12" fillId="0" borderId="40" xfId="0" applyNumberFormat="1" applyFont="1" applyBorder="1" applyAlignment="1">
      <alignment horizontal="center" vertical="center" wrapText="1"/>
    </xf>
    <xf numFmtId="176" fontId="12" fillId="0" borderId="13" xfId="0" applyNumberFormat="1" applyFont="1" applyBorder="1" applyAlignment="1">
      <alignment horizontal="center" vertical="center" wrapText="1"/>
    </xf>
    <xf numFmtId="0" fontId="12" fillId="0" borderId="23" xfId="0" applyFont="1" applyBorder="1" applyAlignment="1">
      <alignment horizontal="center" vertical="center" wrapText="1"/>
    </xf>
    <xf numFmtId="0" fontId="12" fillId="0" borderId="40" xfId="0" applyFont="1" applyBorder="1" applyAlignment="1">
      <alignment horizontal="center" vertical="center" wrapText="1"/>
    </xf>
    <xf numFmtId="0" fontId="16" fillId="0" borderId="0" xfId="0" applyFont="1" applyAlignment="1">
      <alignment horizontal="center" vertical="center"/>
    </xf>
    <xf numFmtId="0" fontId="8" fillId="0" borderId="9"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0" fontId="5" fillId="0" borderId="25" xfId="0" applyFont="1" applyBorder="1" applyAlignment="1">
      <alignment horizontal="center" vertical="center" textRotation="255" wrapText="1"/>
    </xf>
    <xf numFmtId="0" fontId="5" fillId="0" borderId="22" xfId="0" applyFont="1" applyBorder="1" applyAlignment="1">
      <alignment horizontal="center" vertical="center" textRotation="255" wrapText="1"/>
    </xf>
    <xf numFmtId="0" fontId="5" fillId="0" borderId="42" xfId="0" applyFont="1" applyBorder="1" applyAlignment="1">
      <alignment horizontal="center" vertical="center" textRotation="255" wrapText="1"/>
    </xf>
    <xf numFmtId="0" fontId="5" fillId="0" borderId="26" xfId="0" applyFont="1" applyBorder="1" applyAlignment="1">
      <alignment horizontal="center" vertical="center"/>
    </xf>
    <xf numFmtId="0" fontId="5" fillId="0" borderId="40" xfId="0" applyFont="1" applyBorder="1" applyAlignment="1">
      <alignment horizontal="center" vertical="center"/>
    </xf>
    <xf numFmtId="0" fontId="5" fillId="0" borderId="13" xfId="0" applyFont="1" applyBorder="1" applyAlignment="1">
      <alignment horizontal="center" vertical="center"/>
    </xf>
    <xf numFmtId="0" fontId="5" fillId="0" borderId="23" xfId="0" applyFont="1" applyBorder="1" applyAlignment="1">
      <alignment horizontal="center" vertical="center"/>
    </xf>
    <xf numFmtId="0" fontId="5" fillId="0" borderId="41" xfId="0" applyFont="1" applyBorder="1" applyAlignment="1">
      <alignment horizontal="center" vertical="center"/>
    </xf>
    <xf numFmtId="0" fontId="5" fillId="0" borderId="25"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42" xfId="0" applyFont="1" applyBorder="1" applyAlignment="1">
      <alignment horizontal="center" vertical="center" textRotation="255"/>
    </xf>
    <xf numFmtId="0" fontId="7" fillId="0" borderId="9"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5" fillId="0" borderId="26"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40" xfId="0" applyFont="1" applyBorder="1" applyAlignment="1">
      <alignment horizontal="center" vertical="center" wrapText="1"/>
    </xf>
    <xf numFmtId="0" fontId="15" fillId="0" borderId="39" xfId="0" applyFont="1" applyBorder="1" applyAlignment="1">
      <alignment horizontal="center" vertical="center" wrapText="1"/>
    </xf>
    <xf numFmtId="0" fontId="12" fillId="6" borderId="39" xfId="0" applyFont="1" applyFill="1" applyBorder="1" applyAlignment="1">
      <alignment horizontal="center"/>
    </xf>
    <xf numFmtId="0" fontId="8" fillId="0" borderId="1" xfId="0" applyFont="1" applyBorder="1" applyAlignment="1">
      <alignment horizontal="center" vertical="center" wrapText="1"/>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5" fillId="0" borderId="8" xfId="0" applyFont="1" applyBorder="1" applyAlignment="1">
      <alignment horizontal="center" vertical="center" textRotation="255" wrapText="1"/>
    </xf>
    <xf numFmtId="0" fontId="5" fillId="0" borderId="24" xfId="0" applyFont="1" applyBorder="1" applyAlignment="1">
      <alignment horizontal="center" vertical="center" textRotation="255" wrapText="1"/>
    </xf>
  </cellXfs>
  <cellStyles count="2">
    <cellStyle name="タイトル" xfId="1" builtinId="15"/>
    <cellStyle name="標準" xfId="0" builtinId="0"/>
  </cellStyles>
  <dxfs count="9">
    <dxf>
      <fill>
        <patternFill>
          <bgColor theme="0" tint="-4.9989318521683403E-2"/>
        </patternFill>
      </fill>
    </dxf>
    <dxf>
      <fill>
        <patternFill>
          <bgColor theme="0" tint="-0.24994659260841701"/>
        </patternFill>
      </fill>
    </dxf>
    <dxf>
      <fill>
        <patternFill>
          <bgColor theme="0" tint="-0.34998626667073579"/>
        </patternFill>
      </fill>
    </dxf>
    <dxf>
      <fill>
        <patternFill>
          <bgColor theme="0" tint="-4.9989318521683403E-2"/>
        </patternFill>
      </fill>
    </dxf>
    <dxf>
      <fill>
        <patternFill>
          <bgColor theme="0" tint="-0.24994659260841701"/>
        </patternFill>
      </fill>
    </dxf>
    <dxf>
      <fill>
        <patternFill>
          <bgColor theme="0" tint="-0.34998626667073579"/>
        </patternFill>
      </fill>
    </dxf>
    <dxf>
      <fill>
        <patternFill>
          <bgColor theme="0" tint="-4.9989318521683403E-2"/>
        </patternFill>
      </fill>
    </dxf>
    <dxf>
      <fill>
        <patternFill>
          <bgColor theme="0" tint="-0.24994659260841701"/>
        </patternFill>
      </fill>
    </dxf>
    <dxf>
      <fill>
        <patternFill>
          <bgColor theme="0" tint="-0.34998626667073579"/>
        </patternFill>
      </fill>
    </dxf>
  </dxfs>
  <tableStyles count="0" defaultTableStyle="TableStyleMedium2" defaultPivotStyle="PivotStyleLight16"/>
  <colors>
    <mruColors>
      <color rgb="FF0000FF"/>
      <color rgb="FFEBFFFF"/>
      <color rgb="FF006666"/>
      <color rgb="FFFF9900"/>
      <color rgb="FFFFE5E5"/>
      <color rgb="FFFFECD1"/>
      <color rgb="FFEDE2F6"/>
      <color rgb="FFB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共通スキルリスト　スキルチェックリスト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radarChart>
        <c:radarStyle val="marker"/>
        <c:varyColors val="0"/>
        <c:ser>
          <c:idx val="0"/>
          <c:order val="0"/>
          <c:spPr>
            <a:ln w="28575" cap="rnd">
              <a:solidFill>
                <a:schemeClr val="accent1"/>
              </a:solidFill>
              <a:round/>
            </a:ln>
            <a:effectLst/>
          </c:spPr>
          <c:marker>
            <c:symbol val="none"/>
          </c:marker>
          <c:cat>
            <c:strRef>
              <c:f>集計シート!$B$3:$B$7</c:f>
              <c:strCache>
                <c:ptCount val="5"/>
                <c:pt idx="0">
                  <c:v>ビジネス変革</c:v>
                </c:pt>
                <c:pt idx="1">
                  <c:v>データ活用</c:v>
                </c:pt>
                <c:pt idx="2">
                  <c:v>テクノロジー</c:v>
                </c:pt>
                <c:pt idx="3">
                  <c:v>セキュリティ</c:v>
                </c:pt>
                <c:pt idx="4">
                  <c:v>パーソナルスキル</c:v>
                </c:pt>
              </c:strCache>
            </c:strRef>
          </c:cat>
          <c:val>
            <c:numRef>
              <c:f>集計シート!$C$3:$C$7</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17E1-4788-9CD9-3599DEE87128}"/>
            </c:ext>
          </c:extLst>
        </c:ser>
        <c:dLbls>
          <c:showLegendKey val="0"/>
          <c:showVal val="0"/>
          <c:showCatName val="0"/>
          <c:showSerName val="0"/>
          <c:showPercent val="0"/>
          <c:showBubbleSize val="0"/>
        </c:dLbls>
        <c:axId val="733541136"/>
        <c:axId val="488572000"/>
      </c:radarChart>
      <c:catAx>
        <c:axId val="733541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488572000"/>
        <c:crosses val="autoZero"/>
        <c:auto val="1"/>
        <c:lblAlgn val="ctr"/>
        <c:lblOffset val="100"/>
        <c:noMultiLvlLbl val="0"/>
      </c:catAx>
      <c:valAx>
        <c:axId val="48857200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335411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DX</a:t>
            </a:r>
            <a:r>
              <a:rPr lang="ja-JP" altLang="en-US"/>
              <a:t>人材類型適正度チャート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radarChart>
        <c:radarStyle val="marker"/>
        <c:varyColors val="0"/>
        <c:ser>
          <c:idx val="0"/>
          <c:order val="0"/>
          <c:spPr>
            <a:ln w="28575" cap="rnd">
              <a:solidFill>
                <a:schemeClr val="accent1"/>
              </a:solidFill>
              <a:round/>
            </a:ln>
            <a:effectLst/>
          </c:spPr>
          <c:marker>
            <c:symbol val="none"/>
          </c:marker>
          <c:cat>
            <c:strRef>
              <c:f>DX人材類型適正度チャート!$B$3:$B$7</c:f>
              <c:strCache>
                <c:ptCount val="5"/>
                <c:pt idx="0">
                  <c:v>ビジネスアーキテクト</c:v>
                </c:pt>
                <c:pt idx="1">
                  <c:v>デザイナー</c:v>
                </c:pt>
                <c:pt idx="2">
                  <c:v>データサイエンティスト</c:v>
                </c:pt>
                <c:pt idx="3">
                  <c:v>ソフトウェアエンジニア</c:v>
                </c:pt>
                <c:pt idx="4">
                  <c:v>サイバーセキュリティ</c:v>
                </c:pt>
              </c:strCache>
            </c:strRef>
          </c:cat>
          <c:val>
            <c:numRef>
              <c:f>DX人材類型適正度チャート!$C$3:$C$7</c:f>
              <c:numCache>
                <c:formatCode>General</c:formatCode>
                <c:ptCount val="5"/>
                <c:pt idx="0">
                  <c:v>10</c:v>
                </c:pt>
                <c:pt idx="1">
                  <c:v>10</c:v>
                </c:pt>
                <c:pt idx="2">
                  <c:v>10</c:v>
                </c:pt>
                <c:pt idx="3">
                  <c:v>7.37</c:v>
                </c:pt>
                <c:pt idx="4">
                  <c:v>10</c:v>
                </c:pt>
              </c:numCache>
            </c:numRef>
          </c:val>
          <c:extLst>
            <c:ext xmlns:c16="http://schemas.microsoft.com/office/drawing/2014/chart" uri="{C3380CC4-5D6E-409C-BE32-E72D297353CC}">
              <c16:uniqueId val="{00000000-72BE-47B8-B130-84F2F0F7FF24}"/>
            </c:ext>
          </c:extLst>
        </c:ser>
        <c:dLbls>
          <c:showLegendKey val="0"/>
          <c:showVal val="0"/>
          <c:showCatName val="0"/>
          <c:showSerName val="0"/>
          <c:showPercent val="0"/>
          <c:showBubbleSize val="0"/>
        </c:dLbls>
        <c:axId val="483799896"/>
        <c:axId val="483804160"/>
      </c:radarChart>
      <c:catAx>
        <c:axId val="48379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3804160"/>
        <c:crosses val="autoZero"/>
        <c:auto val="1"/>
        <c:lblAlgn val="ctr"/>
        <c:lblOffset val="100"/>
        <c:noMultiLvlLbl val="0"/>
      </c:catAx>
      <c:valAx>
        <c:axId val="483804160"/>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37998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ビジネスアーキテクト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radarChart>
        <c:radarStyle val="marker"/>
        <c:varyColors val="0"/>
        <c:ser>
          <c:idx val="0"/>
          <c:order val="0"/>
          <c:tx>
            <c:strRef>
              <c:f>DX人材類型ロール別適正度チャート!$C$4</c:f>
              <c:strCache>
                <c:ptCount val="1"/>
                <c:pt idx="0">
                  <c:v>ビジネスアーキテクト
（新規事業開発）</c:v>
                </c:pt>
              </c:strCache>
            </c:strRef>
          </c:tx>
          <c:spPr>
            <a:ln w="28575" cap="rnd">
              <a:solidFill>
                <a:schemeClr val="accent1"/>
              </a:solidFill>
              <a:round/>
            </a:ln>
            <a:effectLst/>
          </c:spPr>
          <c:marker>
            <c:symbol val="none"/>
          </c:marker>
          <c:cat>
            <c:strRef>
              <c:f>DX人材類型ロール別適正度チャート!$D$3:$H$3</c:f>
              <c:strCache>
                <c:ptCount val="5"/>
                <c:pt idx="0">
                  <c:v>ビジネス変革</c:v>
                </c:pt>
                <c:pt idx="1">
                  <c:v>データ活用</c:v>
                </c:pt>
                <c:pt idx="2">
                  <c:v>テクノロジー</c:v>
                </c:pt>
                <c:pt idx="3">
                  <c:v>セキュリティ</c:v>
                </c:pt>
                <c:pt idx="4">
                  <c:v>パーソナルスキル</c:v>
                </c:pt>
              </c:strCache>
            </c:strRef>
          </c:cat>
          <c:val>
            <c:numRef>
              <c:f>DX人材類型ロール別適正度チャート!$D$4:$H$4</c:f>
              <c:numCache>
                <c:formatCode>0.00</c:formatCode>
                <c:ptCount val="5"/>
                <c:pt idx="0">
                  <c:v>10</c:v>
                </c:pt>
                <c:pt idx="1">
                  <c:v>10</c:v>
                </c:pt>
                <c:pt idx="2">
                  <c:v>10</c:v>
                </c:pt>
                <c:pt idx="3">
                  <c:v>10</c:v>
                </c:pt>
                <c:pt idx="4">
                  <c:v>10</c:v>
                </c:pt>
              </c:numCache>
            </c:numRef>
          </c:val>
          <c:extLst>
            <c:ext xmlns:c16="http://schemas.microsoft.com/office/drawing/2014/chart" uri="{C3380CC4-5D6E-409C-BE32-E72D297353CC}">
              <c16:uniqueId val="{00000000-5BDD-422D-B9FF-C8CB8064D892}"/>
            </c:ext>
          </c:extLst>
        </c:ser>
        <c:ser>
          <c:idx val="1"/>
          <c:order val="1"/>
          <c:tx>
            <c:strRef>
              <c:f>DX人材類型ロール別適正度チャート!$C$5</c:f>
              <c:strCache>
                <c:ptCount val="1"/>
                <c:pt idx="0">
                  <c:v>ビジネスアーキテクト
（既存事業の高度化）</c:v>
                </c:pt>
              </c:strCache>
            </c:strRef>
          </c:tx>
          <c:spPr>
            <a:ln w="28575" cap="rnd">
              <a:solidFill>
                <a:schemeClr val="accent2"/>
              </a:solidFill>
              <a:round/>
            </a:ln>
            <a:effectLst/>
          </c:spPr>
          <c:marker>
            <c:symbol val="none"/>
          </c:marker>
          <c:cat>
            <c:strRef>
              <c:f>DX人材類型ロール別適正度チャート!$D$3:$H$3</c:f>
              <c:strCache>
                <c:ptCount val="5"/>
                <c:pt idx="0">
                  <c:v>ビジネス変革</c:v>
                </c:pt>
                <c:pt idx="1">
                  <c:v>データ活用</c:v>
                </c:pt>
                <c:pt idx="2">
                  <c:v>テクノロジー</c:v>
                </c:pt>
                <c:pt idx="3">
                  <c:v>セキュリティ</c:v>
                </c:pt>
                <c:pt idx="4">
                  <c:v>パーソナルスキル</c:v>
                </c:pt>
              </c:strCache>
            </c:strRef>
          </c:cat>
          <c:val>
            <c:numRef>
              <c:f>DX人材類型ロール別適正度チャート!$D$5:$H$5</c:f>
              <c:numCache>
                <c:formatCode>0.00</c:formatCode>
                <c:ptCount val="5"/>
                <c:pt idx="0">
                  <c:v>10</c:v>
                </c:pt>
                <c:pt idx="1">
                  <c:v>10</c:v>
                </c:pt>
                <c:pt idx="2">
                  <c:v>10</c:v>
                </c:pt>
                <c:pt idx="3">
                  <c:v>10</c:v>
                </c:pt>
                <c:pt idx="4">
                  <c:v>10</c:v>
                </c:pt>
              </c:numCache>
            </c:numRef>
          </c:val>
          <c:extLst>
            <c:ext xmlns:c16="http://schemas.microsoft.com/office/drawing/2014/chart" uri="{C3380CC4-5D6E-409C-BE32-E72D297353CC}">
              <c16:uniqueId val="{00000001-5BDD-422D-B9FF-C8CB8064D892}"/>
            </c:ext>
          </c:extLst>
        </c:ser>
        <c:ser>
          <c:idx val="2"/>
          <c:order val="2"/>
          <c:tx>
            <c:strRef>
              <c:f>DX人材類型ロール別適正度チャート!$C$6</c:f>
              <c:strCache>
                <c:ptCount val="1"/>
                <c:pt idx="0">
                  <c:v>ビジネスアーキテクト
（社内業務の高度化・効率化）</c:v>
                </c:pt>
              </c:strCache>
            </c:strRef>
          </c:tx>
          <c:spPr>
            <a:ln w="28575" cap="rnd">
              <a:solidFill>
                <a:schemeClr val="accent3"/>
              </a:solidFill>
              <a:round/>
            </a:ln>
            <a:effectLst/>
          </c:spPr>
          <c:marker>
            <c:symbol val="none"/>
          </c:marker>
          <c:cat>
            <c:strRef>
              <c:f>DX人材類型ロール別適正度チャート!$D$3:$H$3</c:f>
              <c:strCache>
                <c:ptCount val="5"/>
                <c:pt idx="0">
                  <c:v>ビジネス変革</c:v>
                </c:pt>
                <c:pt idx="1">
                  <c:v>データ活用</c:v>
                </c:pt>
                <c:pt idx="2">
                  <c:v>テクノロジー</c:v>
                </c:pt>
                <c:pt idx="3">
                  <c:v>セキュリティ</c:v>
                </c:pt>
                <c:pt idx="4">
                  <c:v>パーソナルスキル</c:v>
                </c:pt>
              </c:strCache>
            </c:strRef>
          </c:cat>
          <c:val>
            <c:numRef>
              <c:f>DX人材類型ロール別適正度チャート!$D$6:$H$6</c:f>
              <c:numCache>
                <c:formatCode>0.00</c:formatCode>
                <c:ptCount val="5"/>
                <c:pt idx="0">
                  <c:v>10</c:v>
                </c:pt>
                <c:pt idx="1">
                  <c:v>10</c:v>
                </c:pt>
                <c:pt idx="2">
                  <c:v>10</c:v>
                </c:pt>
                <c:pt idx="3">
                  <c:v>10</c:v>
                </c:pt>
                <c:pt idx="4">
                  <c:v>10</c:v>
                </c:pt>
              </c:numCache>
            </c:numRef>
          </c:val>
          <c:extLst>
            <c:ext xmlns:c16="http://schemas.microsoft.com/office/drawing/2014/chart" uri="{C3380CC4-5D6E-409C-BE32-E72D297353CC}">
              <c16:uniqueId val="{00000002-5BDD-422D-B9FF-C8CB8064D892}"/>
            </c:ext>
          </c:extLst>
        </c:ser>
        <c:dLbls>
          <c:showLegendKey val="0"/>
          <c:showVal val="0"/>
          <c:showCatName val="0"/>
          <c:showSerName val="0"/>
          <c:showPercent val="0"/>
          <c:showBubbleSize val="0"/>
        </c:dLbls>
        <c:axId val="738928808"/>
        <c:axId val="738931432"/>
      </c:radarChart>
      <c:catAx>
        <c:axId val="738928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38931432"/>
        <c:crosses val="autoZero"/>
        <c:auto val="1"/>
        <c:lblAlgn val="ctr"/>
        <c:lblOffset val="100"/>
        <c:noMultiLvlLbl val="0"/>
      </c:catAx>
      <c:valAx>
        <c:axId val="738931432"/>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389288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デザイナー</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radarChart>
        <c:radarStyle val="marker"/>
        <c:varyColors val="0"/>
        <c:ser>
          <c:idx val="0"/>
          <c:order val="0"/>
          <c:tx>
            <c:strRef>
              <c:f>DX人材類型ロール別適正度チャート!$C$7</c:f>
              <c:strCache>
                <c:ptCount val="1"/>
                <c:pt idx="0">
                  <c:v>サービスデザイナー</c:v>
                </c:pt>
              </c:strCache>
            </c:strRef>
          </c:tx>
          <c:spPr>
            <a:ln w="28575" cap="rnd">
              <a:solidFill>
                <a:schemeClr val="accent1"/>
              </a:solidFill>
              <a:round/>
            </a:ln>
            <a:effectLst/>
          </c:spPr>
          <c:marker>
            <c:symbol val="none"/>
          </c:marker>
          <c:cat>
            <c:strRef>
              <c:f>DX人材類型ロール別適正度チャート!$D$3:$H$3</c:f>
              <c:strCache>
                <c:ptCount val="5"/>
                <c:pt idx="0">
                  <c:v>ビジネス変革</c:v>
                </c:pt>
                <c:pt idx="1">
                  <c:v>データ活用</c:v>
                </c:pt>
                <c:pt idx="2">
                  <c:v>テクノロジー</c:v>
                </c:pt>
                <c:pt idx="3">
                  <c:v>セキュリティ</c:v>
                </c:pt>
                <c:pt idx="4">
                  <c:v>パーソナルスキル</c:v>
                </c:pt>
              </c:strCache>
            </c:strRef>
          </c:cat>
          <c:val>
            <c:numRef>
              <c:f>DX人材類型ロール別適正度チャート!$D$7:$H$7</c:f>
              <c:numCache>
                <c:formatCode>0.00</c:formatCode>
                <c:ptCount val="5"/>
                <c:pt idx="0">
                  <c:v>10</c:v>
                </c:pt>
                <c:pt idx="1">
                  <c:v>10</c:v>
                </c:pt>
                <c:pt idx="2">
                  <c:v>10</c:v>
                </c:pt>
                <c:pt idx="3">
                  <c:v>10</c:v>
                </c:pt>
                <c:pt idx="4">
                  <c:v>10</c:v>
                </c:pt>
              </c:numCache>
            </c:numRef>
          </c:val>
          <c:extLst>
            <c:ext xmlns:c16="http://schemas.microsoft.com/office/drawing/2014/chart" uri="{C3380CC4-5D6E-409C-BE32-E72D297353CC}">
              <c16:uniqueId val="{00000000-E86C-4735-8FD9-CFCE440E7372}"/>
            </c:ext>
          </c:extLst>
        </c:ser>
        <c:ser>
          <c:idx val="1"/>
          <c:order val="1"/>
          <c:tx>
            <c:strRef>
              <c:f>DX人材類型ロール別適正度チャート!$C$8</c:f>
              <c:strCache>
                <c:ptCount val="1"/>
                <c:pt idx="0">
                  <c:v>ＵＸ／ＵＩデザイナー</c:v>
                </c:pt>
              </c:strCache>
            </c:strRef>
          </c:tx>
          <c:spPr>
            <a:ln w="28575" cap="rnd">
              <a:solidFill>
                <a:schemeClr val="accent2"/>
              </a:solidFill>
              <a:round/>
            </a:ln>
            <a:effectLst/>
          </c:spPr>
          <c:marker>
            <c:symbol val="none"/>
          </c:marker>
          <c:cat>
            <c:strRef>
              <c:f>DX人材類型ロール別適正度チャート!$D$3:$H$3</c:f>
              <c:strCache>
                <c:ptCount val="5"/>
                <c:pt idx="0">
                  <c:v>ビジネス変革</c:v>
                </c:pt>
                <c:pt idx="1">
                  <c:v>データ活用</c:v>
                </c:pt>
                <c:pt idx="2">
                  <c:v>テクノロジー</c:v>
                </c:pt>
                <c:pt idx="3">
                  <c:v>セキュリティ</c:v>
                </c:pt>
                <c:pt idx="4">
                  <c:v>パーソナルスキル</c:v>
                </c:pt>
              </c:strCache>
            </c:strRef>
          </c:cat>
          <c:val>
            <c:numRef>
              <c:f>DX人材類型ロール別適正度チャート!$D$8:$H$8</c:f>
              <c:numCache>
                <c:formatCode>0.00</c:formatCode>
                <c:ptCount val="5"/>
                <c:pt idx="0">
                  <c:v>10</c:v>
                </c:pt>
                <c:pt idx="1">
                  <c:v>10</c:v>
                </c:pt>
                <c:pt idx="2">
                  <c:v>10</c:v>
                </c:pt>
                <c:pt idx="3">
                  <c:v>10</c:v>
                </c:pt>
                <c:pt idx="4">
                  <c:v>10</c:v>
                </c:pt>
              </c:numCache>
            </c:numRef>
          </c:val>
          <c:extLst>
            <c:ext xmlns:c16="http://schemas.microsoft.com/office/drawing/2014/chart" uri="{C3380CC4-5D6E-409C-BE32-E72D297353CC}">
              <c16:uniqueId val="{00000001-E86C-4735-8FD9-CFCE440E7372}"/>
            </c:ext>
          </c:extLst>
        </c:ser>
        <c:ser>
          <c:idx val="2"/>
          <c:order val="2"/>
          <c:tx>
            <c:strRef>
              <c:f>DX人材類型ロール別適正度チャート!$C$9</c:f>
              <c:strCache>
                <c:ptCount val="1"/>
                <c:pt idx="0">
                  <c:v>グラフィックデザイナー</c:v>
                </c:pt>
              </c:strCache>
            </c:strRef>
          </c:tx>
          <c:spPr>
            <a:ln w="28575" cap="rnd">
              <a:solidFill>
                <a:schemeClr val="accent3"/>
              </a:solidFill>
              <a:round/>
            </a:ln>
            <a:effectLst/>
          </c:spPr>
          <c:marker>
            <c:symbol val="none"/>
          </c:marker>
          <c:cat>
            <c:strRef>
              <c:f>DX人材類型ロール別適正度チャート!$D$3:$H$3</c:f>
              <c:strCache>
                <c:ptCount val="5"/>
                <c:pt idx="0">
                  <c:v>ビジネス変革</c:v>
                </c:pt>
                <c:pt idx="1">
                  <c:v>データ活用</c:v>
                </c:pt>
                <c:pt idx="2">
                  <c:v>テクノロジー</c:v>
                </c:pt>
                <c:pt idx="3">
                  <c:v>セキュリティ</c:v>
                </c:pt>
                <c:pt idx="4">
                  <c:v>パーソナルスキル</c:v>
                </c:pt>
              </c:strCache>
            </c:strRef>
          </c:cat>
          <c:val>
            <c:numRef>
              <c:f>DX人材類型ロール別適正度チャート!$D$9:$H$9</c:f>
              <c:numCache>
                <c:formatCode>0.00</c:formatCode>
                <c:ptCount val="5"/>
                <c:pt idx="0">
                  <c:v>10</c:v>
                </c:pt>
                <c:pt idx="1">
                  <c:v>10</c:v>
                </c:pt>
                <c:pt idx="2">
                  <c:v>10</c:v>
                </c:pt>
                <c:pt idx="3">
                  <c:v>10</c:v>
                </c:pt>
                <c:pt idx="4">
                  <c:v>10</c:v>
                </c:pt>
              </c:numCache>
            </c:numRef>
          </c:val>
          <c:extLst>
            <c:ext xmlns:c16="http://schemas.microsoft.com/office/drawing/2014/chart" uri="{C3380CC4-5D6E-409C-BE32-E72D297353CC}">
              <c16:uniqueId val="{00000002-E86C-4735-8FD9-CFCE440E7372}"/>
            </c:ext>
          </c:extLst>
        </c:ser>
        <c:dLbls>
          <c:showLegendKey val="0"/>
          <c:showVal val="0"/>
          <c:showCatName val="0"/>
          <c:showSerName val="0"/>
          <c:showPercent val="0"/>
          <c:showBubbleSize val="0"/>
        </c:dLbls>
        <c:axId val="738914376"/>
        <c:axId val="738915360"/>
      </c:radarChart>
      <c:catAx>
        <c:axId val="738914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38915360"/>
        <c:crosses val="autoZero"/>
        <c:auto val="1"/>
        <c:lblAlgn val="ctr"/>
        <c:lblOffset val="100"/>
        <c:noMultiLvlLbl val="0"/>
      </c:catAx>
      <c:valAx>
        <c:axId val="73891536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389143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データサイエンティスト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radarChart>
        <c:radarStyle val="marker"/>
        <c:varyColors val="0"/>
        <c:ser>
          <c:idx val="0"/>
          <c:order val="0"/>
          <c:tx>
            <c:strRef>
              <c:f>DX人材類型ロール別適正度チャート!$C$10</c:f>
              <c:strCache>
                <c:ptCount val="1"/>
                <c:pt idx="0">
                  <c:v>データビジネス
ストラテジスト </c:v>
                </c:pt>
              </c:strCache>
            </c:strRef>
          </c:tx>
          <c:spPr>
            <a:ln w="28575" cap="rnd">
              <a:solidFill>
                <a:schemeClr val="accent1"/>
              </a:solidFill>
              <a:round/>
            </a:ln>
            <a:effectLst/>
          </c:spPr>
          <c:marker>
            <c:symbol val="none"/>
          </c:marker>
          <c:cat>
            <c:strRef>
              <c:f>DX人材類型ロール別適正度チャート!$D$3:$H$3</c:f>
              <c:strCache>
                <c:ptCount val="5"/>
                <c:pt idx="0">
                  <c:v>ビジネス変革</c:v>
                </c:pt>
                <c:pt idx="1">
                  <c:v>データ活用</c:v>
                </c:pt>
                <c:pt idx="2">
                  <c:v>テクノロジー</c:v>
                </c:pt>
                <c:pt idx="3">
                  <c:v>セキュリティ</c:v>
                </c:pt>
                <c:pt idx="4">
                  <c:v>パーソナルスキル</c:v>
                </c:pt>
              </c:strCache>
            </c:strRef>
          </c:cat>
          <c:val>
            <c:numRef>
              <c:f>DX人材類型ロール別適正度チャート!$D$10:$H$10</c:f>
              <c:numCache>
                <c:formatCode>0.00</c:formatCode>
                <c:ptCount val="5"/>
                <c:pt idx="0">
                  <c:v>10</c:v>
                </c:pt>
                <c:pt idx="1">
                  <c:v>10</c:v>
                </c:pt>
                <c:pt idx="2">
                  <c:v>10</c:v>
                </c:pt>
                <c:pt idx="3">
                  <c:v>10</c:v>
                </c:pt>
                <c:pt idx="4">
                  <c:v>10</c:v>
                </c:pt>
              </c:numCache>
            </c:numRef>
          </c:val>
          <c:extLst>
            <c:ext xmlns:c16="http://schemas.microsoft.com/office/drawing/2014/chart" uri="{C3380CC4-5D6E-409C-BE32-E72D297353CC}">
              <c16:uniqueId val="{00000000-1EEE-412E-8266-5E73F0329CE3}"/>
            </c:ext>
          </c:extLst>
        </c:ser>
        <c:ser>
          <c:idx val="1"/>
          <c:order val="1"/>
          <c:tx>
            <c:strRef>
              <c:f>DX人材類型ロール別適正度チャート!$C$11</c:f>
              <c:strCache>
                <c:ptCount val="1"/>
                <c:pt idx="0">
                  <c:v>データサイエンス
プロフェッショナル </c:v>
                </c:pt>
              </c:strCache>
            </c:strRef>
          </c:tx>
          <c:spPr>
            <a:ln w="28575" cap="rnd">
              <a:solidFill>
                <a:schemeClr val="accent2"/>
              </a:solidFill>
              <a:round/>
            </a:ln>
            <a:effectLst/>
          </c:spPr>
          <c:marker>
            <c:symbol val="none"/>
          </c:marker>
          <c:cat>
            <c:strRef>
              <c:f>DX人材類型ロール別適正度チャート!$D$3:$H$3</c:f>
              <c:strCache>
                <c:ptCount val="5"/>
                <c:pt idx="0">
                  <c:v>ビジネス変革</c:v>
                </c:pt>
                <c:pt idx="1">
                  <c:v>データ活用</c:v>
                </c:pt>
                <c:pt idx="2">
                  <c:v>テクノロジー</c:v>
                </c:pt>
                <c:pt idx="3">
                  <c:v>セキュリティ</c:v>
                </c:pt>
                <c:pt idx="4">
                  <c:v>パーソナルスキル</c:v>
                </c:pt>
              </c:strCache>
            </c:strRef>
          </c:cat>
          <c:val>
            <c:numRef>
              <c:f>DX人材類型ロール別適正度チャート!$D$11:$H$11</c:f>
              <c:numCache>
                <c:formatCode>0.00</c:formatCode>
                <c:ptCount val="5"/>
                <c:pt idx="0">
                  <c:v>10</c:v>
                </c:pt>
                <c:pt idx="1">
                  <c:v>10</c:v>
                </c:pt>
                <c:pt idx="2">
                  <c:v>10</c:v>
                </c:pt>
                <c:pt idx="3">
                  <c:v>10</c:v>
                </c:pt>
                <c:pt idx="4">
                  <c:v>10</c:v>
                </c:pt>
              </c:numCache>
            </c:numRef>
          </c:val>
          <c:extLst>
            <c:ext xmlns:c16="http://schemas.microsoft.com/office/drawing/2014/chart" uri="{C3380CC4-5D6E-409C-BE32-E72D297353CC}">
              <c16:uniqueId val="{00000001-1EEE-412E-8266-5E73F0329CE3}"/>
            </c:ext>
          </c:extLst>
        </c:ser>
        <c:ser>
          <c:idx val="2"/>
          <c:order val="2"/>
          <c:tx>
            <c:strRef>
              <c:f>DX人材類型ロール別適正度チャート!$C$12</c:f>
              <c:strCache>
                <c:ptCount val="1"/>
                <c:pt idx="0">
                  <c:v>データエンジニア</c:v>
                </c:pt>
              </c:strCache>
            </c:strRef>
          </c:tx>
          <c:spPr>
            <a:ln w="28575" cap="rnd">
              <a:solidFill>
                <a:schemeClr val="accent3"/>
              </a:solidFill>
              <a:round/>
            </a:ln>
            <a:effectLst/>
          </c:spPr>
          <c:marker>
            <c:symbol val="none"/>
          </c:marker>
          <c:cat>
            <c:strRef>
              <c:f>DX人材類型ロール別適正度チャート!$D$3:$H$3</c:f>
              <c:strCache>
                <c:ptCount val="5"/>
                <c:pt idx="0">
                  <c:v>ビジネス変革</c:v>
                </c:pt>
                <c:pt idx="1">
                  <c:v>データ活用</c:v>
                </c:pt>
                <c:pt idx="2">
                  <c:v>テクノロジー</c:v>
                </c:pt>
                <c:pt idx="3">
                  <c:v>セキュリティ</c:v>
                </c:pt>
                <c:pt idx="4">
                  <c:v>パーソナルスキル</c:v>
                </c:pt>
              </c:strCache>
            </c:strRef>
          </c:cat>
          <c:val>
            <c:numRef>
              <c:f>DX人材類型ロール別適正度チャート!$D$12:$H$12</c:f>
              <c:numCache>
                <c:formatCode>0.00</c:formatCode>
                <c:ptCount val="5"/>
                <c:pt idx="0">
                  <c:v>10</c:v>
                </c:pt>
                <c:pt idx="1">
                  <c:v>10</c:v>
                </c:pt>
                <c:pt idx="2">
                  <c:v>10</c:v>
                </c:pt>
                <c:pt idx="3">
                  <c:v>10</c:v>
                </c:pt>
                <c:pt idx="4">
                  <c:v>10</c:v>
                </c:pt>
              </c:numCache>
            </c:numRef>
          </c:val>
          <c:extLst>
            <c:ext xmlns:c16="http://schemas.microsoft.com/office/drawing/2014/chart" uri="{C3380CC4-5D6E-409C-BE32-E72D297353CC}">
              <c16:uniqueId val="{00000002-1EEE-412E-8266-5E73F0329CE3}"/>
            </c:ext>
          </c:extLst>
        </c:ser>
        <c:dLbls>
          <c:showLegendKey val="0"/>
          <c:showVal val="0"/>
          <c:showCatName val="0"/>
          <c:showSerName val="0"/>
          <c:showPercent val="0"/>
          <c:showBubbleSize val="0"/>
        </c:dLbls>
        <c:axId val="738206792"/>
        <c:axId val="738201872"/>
      </c:radarChart>
      <c:catAx>
        <c:axId val="738206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38201872"/>
        <c:crosses val="autoZero"/>
        <c:auto val="1"/>
        <c:lblAlgn val="ctr"/>
        <c:lblOffset val="100"/>
        <c:noMultiLvlLbl val="0"/>
      </c:catAx>
      <c:valAx>
        <c:axId val="738201872"/>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3820679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ソフトウェアエンジニア</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radarChart>
        <c:radarStyle val="marker"/>
        <c:varyColors val="0"/>
        <c:ser>
          <c:idx val="0"/>
          <c:order val="0"/>
          <c:tx>
            <c:strRef>
              <c:f>DX人材類型ロール別適正度チャート!$C$13</c:f>
              <c:strCache>
                <c:ptCount val="1"/>
                <c:pt idx="0">
                  <c:v>フロントエンドエンジニア</c:v>
                </c:pt>
              </c:strCache>
            </c:strRef>
          </c:tx>
          <c:spPr>
            <a:ln w="28575" cap="rnd">
              <a:solidFill>
                <a:schemeClr val="accent1"/>
              </a:solidFill>
              <a:round/>
            </a:ln>
            <a:effectLst/>
          </c:spPr>
          <c:marker>
            <c:symbol val="none"/>
          </c:marker>
          <c:cat>
            <c:strRef>
              <c:f>DX人材類型ロール別適正度チャート!$D$3:$H$3</c:f>
              <c:strCache>
                <c:ptCount val="5"/>
                <c:pt idx="0">
                  <c:v>ビジネス変革</c:v>
                </c:pt>
                <c:pt idx="1">
                  <c:v>データ活用</c:v>
                </c:pt>
                <c:pt idx="2">
                  <c:v>テクノロジー</c:v>
                </c:pt>
                <c:pt idx="3">
                  <c:v>セキュリティ</c:v>
                </c:pt>
                <c:pt idx="4">
                  <c:v>パーソナルスキル</c:v>
                </c:pt>
              </c:strCache>
            </c:strRef>
          </c:cat>
          <c:val>
            <c:numRef>
              <c:f>DX人材類型ロール別適正度チャート!$D$13:$H$13</c:f>
              <c:numCache>
                <c:formatCode>0.00</c:formatCode>
                <c:ptCount val="5"/>
                <c:pt idx="0">
                  <c:v>10</c:v>
                </c:pt>
                <c:pt idx="1">
                  <c:v>10</c:v>
                </c:pt>
                <c:pt idx="2">
                  <c:v>10</c:v>
                </c:pt>
                <c:pt idx="3">
                  <c:v>10</c:v>
                </c:pt>
                <c:pt idx="4">
                  <c:v>10</c:v>
                </c:pt>
              </c:numCache>
            </c:numRef>
          </c:val>
          <c:extLst>
            <c:ext xmlns:c16="http://schemas.microsoft.com/office/drawing/2014/chart" uri="{C3380CC4-5D6E-409C-BE32-E72D297353CC}">
              <c16:uniqueId val="{00000000-F7E9-45CC-8A44-42AD7B08476E}"/>
            </c:ext>
          </c:extLst>
        </c:ser>
        <c:ser>
          <c:idx val="1"/>
          <c:order val="1"/>
          <c:tx>
            <c:strRef>
              <c:f>DX人材類型ロール別適正度チャート!$C$14</c:f>
              <c:strCache>
                <c:ptCount val="1"/>
                <c:pt idx="0">
                  <c:v>バックエンドエンジニア</c:v>
                </c:pt>
              </c:strCache>
            </c:strRef>
          </c:tx>
          <c:spPr>
            <a:ln w="28575" cap="rnd">
              <a:solidFill>
                <a:schemeClr val="accent2"/>
              </a:solidFill>
              <a:round/>
            </a:ln>
            <a:effectLst/>
          </c:spPr>
          <c:marker>
            <c:symbol val="none"/>
          </c:marker>
          <c:cat>
            <c:strRef>
              <c:f>DX人材類型ロール別適正度チャート!$D$3:$H$3</c:f>
              <c:strCache>
                <c:ptCount val="5"/>
                <c:pt idx="0">
                  <c:v>ビジネス変革</c:v>
                </c:pt>
                <c:pt idx="1">
                  <c:v>データ活用</c:v>
                </c:pt>
                <c:pt idx="2">
                  <c:v>テクノロジー</c:v>
                </c:pt>
                <c:pt idx="3">
                  <c:v>セキュリティ</c:v>
                </c:pt>
                <c:pt idx="4">
                  <c:v>パーソナルスキル</c:v>
                </c:pt>
              </c:strCache>
            </c:strRef>
          </c:cat>
          <c:val>
            <c:numRef>
              <c:f>DX人材類型ロール別適正度チャート!$D$14:$H$14</c:f>
              <c:numCache>
                <c:formatCode>0.00</c:formatCode>
                <c:ptCount val="5"/>
                <c:pt idx="0">
                  <c:v>10</c:v>
                </c:pt>
                <c:pt idx="1">
                  <c:v>10</c:v>
                </c:pt>
                <c:pt idx="2">
                  <c:v>10</c:v>
                </c:pt>
                <c:pt idx="3">
                  <c:v>10</c:v>
                </c:pt>
                <c:pt idx="4">
                  <c:v>10</c:v>
                </c:pt>
              </c:numCache>
            </c:numRef>
          </c:val>
          <c:extLst>
            <c:ext xmlns:c16="http://schemas.microsoft.com/office/drawing/2014/chart" uri="{C3380CC4-5D6E-409C-BE32-E72D297353CC}">
              <c16:uniqueId val="{00000001-F7E9-45CC-8A44-42AD7B08476E}"/>
            </c:ext>
          </c:extLst>
        </c:ser>
        <c:ser>
          <c:idx val="2"/>
          <c:order val="2"/>
          <c:tx>
            <c:strRef>
              <c:f>DX人材類型ロール別適正度チャート!$C$15</c:f>
              <c:strCache>
                <c:ptCount val="1"/>
                <c:pt idx="0">
                  <c:v>クラウドエンジニア／ＳＲＥ</c:v>
                </c:pt>
              </c:strCache>
            </c:strRef>
          </c:tx>
          <c:spPr>
            <a:ln w="28575" cap="rnd">
              <a:solidFill>
                <a:schemeClr val="accent3"/>
              </a:solidFill>
              <a:round/>
            </a:ln>
            <a:effectLst/>
          </c:spPr>
          <c:marker>
            <c:symbol val="none"/>
          </c:marker>
          <c:cat>
            <c:strRef>
              <c:f>DX人材類型ロール別適正度チャート!$D$3:$H$3</c:f>
              <c:strCache>
                <c:ptCount val="5"/>
                <c:pt idx="0">
                  <c:v>ビジネス変革</c:v>
                </c:pt>
                <c:pt idx="1">
                  <c:v>データ活用</c:v>
                </c:pt>
                <c:pt idx="2">
                  <c:v>テクノロジー</c:v>
                </c:pt>
                <c:pt idx="3">
                  <c:v>セキュリティ</c:v>
                </c:pt>
                <c:pt idx="4">
                  <c:v>パーソナルスキル</c:v>
                </c:pt>
              </c:strCache>
            </c:strRef>
          </c:cat>
          <c:val>
            <c:numRef>
              <c:f>DX人材類型ロール別適正度チャート!$D$15:$H$15</c:f>
              <c:numCache>
                <c:formatCode>0.00</c:formatCode>
                <c:ptCount val="5"/>
                <c:pt idx="0">
                  <c:v>10</c:v>
                </c:pt>
                <c:pt idx="1">
                  <c:v>10</c:v>
                </c:pt>
                <c:pt idx="2">
                  <c:v>10</c:v>
                </c:pt>
                <c:pt idx="3">
                  <c:v>10</c:v>
                </c:pt>
                <c:pt idx="4">
                  <c:v>10</c:v>
                </c:pt>
              </c:numCache>
            </c:numRef>
          </c:val>
          <c:extLst>
            <c:ext xmlns:c16="http://schemas.microsoft.com/office/drawing/2014/chart" uri="{C3380CC4-5D6E-409C-BE32-E72D297353CC}">
              <c16:uniqueId val="{00000002-F7E9-45CC-8A44-42AD7B08476E}"/>
            </c:ext>
          </c:extLst>
        </c:ser>
        <c:ser>
          <c:idx val="3"/>
          <c:order val="3"/>
          <c:tx>
            <c:strRef>
              <c:f>DX人材類型ロール別適正度チャート!$C$16</c:f>
              <c:strCache>
                <c:ptCount val="1"/>
                <c:pt idx="0">
                  <c:v>フィジカルコンピューティング
エンジニア</c:v>
                </c:pt>
              </c:strCache>
            </c:strRef>
          </c:tx>
          <c:spPr>
            <a:ln w="28575" cap="rnd">
              <a:solidFill>
                <a:schemeClr val="accent4"/>
              </a:solidFill>
              <a:round/>
            </a:ln>
            <a:effectLst/>
          </c:spPr>
          <c:marker>
            <c:symbol val="none"/>
          </c:marker>
          <c:cat>
            <c:strRef>
              <c:f>DX人材類型ロール別適正度チャート!$D$3:$H$3</c:f>
              <c:strCache>
                <c:ptCount val="5"/>
                <c:pt idx="0">
                  <c:v>ビジネス変革</c:v>
                </c:pt>
                <c:pt idx="1">
                  <c:v>データ活用</c:v>
                </c:pt>
                <c:pt idx="2">
                  <c:v>テクノロジー</c:v>
                </c:pt>
                <c:pt idx="3">
                  <c:v>セキュリティ</c:v>
                </c:pt>
                <c:pt idx="4">
                  <c:v>パーソナルスキル</c:v>
                </c:pt>
              </c:strCache>
            </c:strRef>
          </c:cat>
          <c:val>
            <c:numRef>
              <c:f>DX人材類型ロール別適正度チャート!$D$16:$H$16</c:f>
              <c:numCache>
                <c:formatCode>0.00</c:formatCode>
                <c:ptCount val="5"/>
                <c:pt idx="0">
                  <c:v>10</c:v>
                </c:pt>
                <c:pt idx="1">
                  <c:v>10</c:v>
                </c:pt>
                <c:pt idx="2">
                  <c:v>10</c:v>
                </c:pt>
                <c:pt idx="3">
                  <c:v>10</c:v>
                </c:pt>
                <c:pt idx="4">
                  <c:v>10</c:v>
                </c:pt>
              </c:numCache>
            </c:numRef>
          </c:val>
          <c:extLst>
            <c:ext xmlns:c16="http://schemas.microsoft.com/office/drawing/2014/chart" uri="{C3380CC4-5D6E-409C-BE32-E72D297353CC}">
              <c16:uniqueId val="{00000003-F7E9-45CC-8A44-42AD7B08476E}"/>
            </c:ext>
          </c:extLst>
        </c:ser>
        <c:dLbls>
          <c:showLegendKey val="0"/>
          <c:showVal val="0"/>
          <c:showCatName val="0"/>
          <c:showSerName val="0"/>
          <c:showPercent val="0"/>
          <c:showBubbleSize val="0"/>
        </c:dLbls>
        <c:axId val="682300808"/>
        <c:axId val="682301136"/>
      </c:radarChart>
      <c:catAx>
        <c:axId val="682300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2301136"/>
        <c:crosses val="autoZero"/>
        <c:auto val="1"/>
        <c:lblAlgn val="ctr"/>
        <c:lblOffset val="100"/>
        <c:noMultiLvlLbl val="0"/>
      </c:catAx>
      <c:valAx>
        <c:axId val="682301136"/>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23008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サイバーセキュリティ</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radarChart>
        <c:radarStyle val="marker"/>
        <c:varyColors val="0"/>
        <c:ser>
          <c:idx val="0"/>
          <c:order val="0"/>
          <c:tx>
            <c:strRef>
              <c:f>DX人材類型ロール別適正度チャート!$C$17</c:f>
              <c:strCache>
                <c:ptCount val="1"/>
                <c:pt idx="0">
                  <c:v>サイバーセキュリティ
マネージャー</c:v>
                </c:pt>
              </c:strCache>
            </c:strRef>
          </c:tx>
          <c:spPr>
            <a:ln w="28575" cap="rnd">
              <a:solidFill>
                <a:schemeClr val="accent1"/>
              </a:solidFill>
              <a:round/>
            </a:ln>
            <a:effectLst/>
          </c:spPr>
          <c:marker>
            <c:symbol val="none"/>
          </c:marker>
          <c:cat>
            <c:strRef>
              <c:f>DX人材類型ロール別適正度チャート!$D$3:$H$3</c:f>
              <c:strCache>
                <c:ptCount val="5"/>
                <c:pt idx="0">
                  <c:v>ビジネス変革</c:v>
                </c:pt>
                <c:pt idx="1">
                  <c:v>データ活用</c:v>
                </c:pt>
                <c:pt idx="2">
                  <c:v>テクノロジー</c:v>
                </c:pt>
                <c:pt idx="3">
                  <c:v>セキュリティ</c:v>
                </c:pt>
                <c:pt idx="4">
                  <c:v>パーソナルスキル</c:v>
                </c:pt>
              </c:strCache>
            </c:strRef>
          </c:cat>
          <c:val>
            <c:numRef>
              <c:f>DX人材類型ロール別適正度チャート!$D$17:$H$17</c:f>
              <c:numCache>
                <c:formatCode>0.00</c:formatCode>
                <c:ptCount val="5"/>
                <c:pt idx="0">
                  <c:v>10</c:v>
                </c:pt>
                <c:pt idx="1">
                  <c:v>10</c:v>
                </c:pt>
                <c:pt idx="2">
                  <c:v>10</c:v>
                </c:pt>
                <c:pt idx="3">
                  <c:v>10</c:v>
                </c:pt>
                <c:pt idx="4">
                  <c:v>10</c:v>
                </c:pt>
              </c:numCache>
            </c:numRef>
          </c:val>
          <c:extLst>
            <c:ext xmlns:c16="http://schemas.microsoft.com/office/drawing/2014/chart" uri="{C3380CC4-5D6E-409C-BE32-E72D297353CC}">
              <c16:uniqueId val="{00000000-0E85-487B-9867-978502681EA4}"/>
            </c:ext>
          </c:extLst>
        </c:ser>
        <c:ser>
          <c:idx val="1"/>
          <c:order val="1"/>
          <c:tx>
            <c:strRef>
              <c:f>DX人材類型ロール別適正度チャート!$C$18</c:f>
              <c:strCache>
                <c:ptCount val="1"/>
                <c:pt idx="0">
                  <c:v>サイバーセキュリテイ
エンジニア </c:v>
                </c:pt>
              </c:strCache>
            </c:strRef>
          </c:tx>
          <c:spPr>
            <a:ln w="28575" cap="rnd">
              <a:solidFill>
                <a:schemeClr val="accent2"/>
              </a:solidFill>
              <a:round/>
            </a:ln>
            <a:effectLst/>
          </c:spPr>
          <c:marker>
            <c:symbol val="none"/>
          </c:marker>
          <c:cat>
            <c:strRef>
              <c:f>DX人材類型ロール別適正度チャート!$D$3:$H$3</c:f>
              <c:strCache>
                <c:ptCount val="5"/>
                <c:pt idx="0">
                  <c:v>ビジネス変革</c:v>
                </c:pt>
                <c:pt idx="1">
                  <c:v>データ活用</c:v>
                </c:pt>
                <c:pt idx="2">
                  <c:v>テクノロジー</c:v>
                </c:pt>
                <c:pt idx="3">
                  <c:v>セキュリティ</c:v>
                </c:pt>
                <c:pt idx="4">
                  <c:v>パーソナルスキル</c:v>
                </c:pt>
              </c:strCache>
            </c:strRef>
          </c:cat>
          <c:val>
            <c:numRef>
              <c:f>DX人材類型ロール別適正度チャート!$D$18:$H$18</c:f>
              <c:numCache>
                <c:formatCode>0.00</c:formatCode>
                <c:ptCount val="5"/>
                <c:pt idx="0">
                  <c:v>10</c:v>
                </c:pt>
                <c:pt idx="1">
                  <c:v>10</c:v>
                </c:pt>
                <c:pt idx="2">
                  <c:v>10</c:v>
                </c:pt>
                <c:pt idx="3">
                  <c:v>10</c:v>
                </c:pt>
                <c:pt idx="4">
                  <c:v>10</c:v>
                </c:pt>
              </c:numCache>
            </c:numRef>
          </c:val>
          <c:extLst>
            <c:ext xmlns:c16="http://schemas.microsoft.com/office/drawing/2014/chart" uri="{C3380CC4-5D6E-409C-BE32-E72D297353CC}">
              <c16:uniqueId val="{00000001-0E85-487B-9867-978502681EA4}"/>
            </c:ext>
          </c:extLst>
        </c:ser>
        <c:dLbls>
          <c:showLegendKey val="0"/>
          <c:showVal val="0"/>
          <c:showCatName val="0"/>
          <c:showSerName val="0"/>
          <c:showPercent val="0"/>
          <c:showBubbleSize val="0"/>
        </c:dLbls>
        <c:axId val="682293264"/>
        <c:axId val="682298840"/>
      </c:radarChart>
      <c:catAx>
        <c:axId val="68229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2298840"/>
        <c:crosses val="autoZero"/>
        <c:auto val="1"/>
        <c:lblAlgn val="ctr"/>
        <c:lblOffset val="100"/>
        <c:noMultiLvlLbl val="0"/>
      </c:catAx>
      <c:valAx>
        <c:axId val="68229884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22932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5</xdr:col>
      <xdr:colOff>152400</xdr:colOff>
      <xdr:row>3</xdr:row>
      <xdr:rowOff>9524</xdr:rowOff>
    </xdr:from>
    <xdr:to>
      <xdr:col>18</xdr:col>
      <xdr:colOff>85725</xdr:colOff>
      <xdr:row>29</xdr:row>
      <xdr:rowOff>28574</xdr:rowOff>
    </xdr:to>
    <xdr:graphicFrame macro="">
      <xdr:nvGraphicFramePr>
        <xdr:cNvPr id="2" name="グラフ 1">
          <a:extLst>
            <a:ext uri="{FF2B5EF4-FFF2-40B4-BE49-F238E27FC236}">
              <a16:creationId xmlns:a16="http://schemas.microsoft.com/office/drawing/2014/main" id="{90B2DA0B-AA8A-437F-A226-FD7B439080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464342</xdr:colOff>
      <xdr:row>0</xdr:row>
      <xdr:rowOff>200023</xdr:rowOff>
    </xdr:from>
    <xdr:to>
      <xdr:col>18</xdr:col>
      <xdr:colOff>178594</xdr:colOff>
      <xdr:row>23</xdr:row>
      <xdr:rowOff>0</xdr:rowOff>
    </xdr:to>
    <xdr:graphicFrame macro="">
      <xdr:nvGraphicFramePr>
        <xdr:cNvPr id="2" name="グラフ 1">
          <a:extLst>
            <a:ext uri="{FF2B5EF4-FFF2-40B4-BE49-F238E27FC236}">
              <a16:creationId xmlns:a16="http://schemas.microsoft.com/office/drawing/2014/main" id="{9878FD7C-AC7B-40AC-98A2-7B6A4E5CAE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607218</xdr:colOff>
      <xdr:row>0</xdr:row>
      <xdr:rowOff>128587</xdr:rowOff>
    </xdr:from>
    <xdr:to>
      <xdr:col>16</xdr:col>
      <xdr:colOff>333375</xdr:colOff>
      <xdr:row>12</xdr:row>
      <xdr:rowOff>178593</xdr:rowOff>
    </xdr:to>
    <xdr:graphicFrame macro="">
      <xdr:nvGraphicFramePr>
        <xdr:cNvPr id="3" name="グラフ 2">
          <a:extLst>
            <a:ext uri="{FF2B5EF4-FFF2-40B4-BE49-F238E27FC236}">
              <a16:creationId xmlns:a16="http://schemas.microsoft.com/office/drawing/2014/main" id="{C7F7CB2A-7D36-4D81-A9A4-1737C27D13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xdr:colOff>
      <xdr:row>1</xdr:row>
      <xdr:rowOff>116681</xdr:rowOff>
    </xdr:from>
    <xdr:to>
      <xdr:col>24</xdr:col>
      <xdr:colOff>416718</xdr:colOff>
      <xdr:row>13</xdr:row>
      <xdr:rowOff>166686</xdr:rowOff>
    </xdr:to>
    <xdr:graphicFrame macro="">
      <xdr:nvGraphicFramePr>
        <xdr:cNvPr id="9" name="グラフ 8">
          <a:extLst>
            <a:ext uri="{FF2B5EF4-FFF2-40B4-BE49-F238E27FC236}">
              <a16:creationId xmlns:a16="http://schemas.microsoft.com/office/drawing/2014/main" id="{6992124B-3134-4525-BDED-0971C444B2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607218</xdr:colOff>
      <xdr:row>13</xdr:row>
      <xdr:rowOff>69056</xdr:rowOff>
    </xdr:from>
    <xdr:to>
      <xdr:col>16</xdr:col>
      <xdr:colOff>333374</xdr:colOff>
      <xdr:row>27</xdr:row>
      <xdr:rowOff>130969</xdr:rowOff>
    </xdr:to>
    <xdr:graphicFrame macro="">
      <xdr:nvGraphicFramePr>
        <xdr:cNvPr id="10" name="グラフ 9">
          <a:extLst>
            <a:ext uri="{FF2B5EF4-FFF2-40B4-BE49-F238E27FC236}">
              <a16:creationId xmlns:a16="http://schemas.microsoft.com/office/drawing/2014/main" id="{D46CEA48-C728-4EA4-965E-188E125078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0</xdr:colOff>
      <xdr:row>14</xdr:row>
      <xdr:rowOff>69056</xdr:rowOff>
    </xdr:from>
    <xdr:to>
      <xdr:col>24</xdr:col>
      <xdr:colOff>404812</xdr:colOff>
      <xdr:row>28</xdr:row>
      <xdr:rowOff>119063</xdr:rowOff>
    </xdr:to>
    <xdr:graphicFrame macro="">
      <xdr:nvGraphicFramePr>
        <xdr:cNvPr id="11" name="グラフ 10">
          <a:extLst>
            <a:ext uri="{FF2B5EF4-FFF2-40B4-BE49-F238E27FC236}">
              <a16:creationId xmlns:a16="http://schemas.microsoft.com/office/drawing/2014/main" id="{2CD8E0DC-542C-4604-A057-3544539D6F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631031</xdr:colOff>
      <xdr:row>27</xdr:row>
      <xdr:rowOff>235744</xdr:rowOff>
    </xdr:from>
    <xdr:to>
      <xdr:col>16</xdr:col>
      <xdr:colOff>357186</xdr:colOff>
      <xdr:row>43</xdr:row>
      <xdr:rowOff>178594</xdr:rowOff>
    </xdr:to>
    <xdr:graphicFrame macro="">
      <xdr:nvGraphicFramePr>
        <xdr:cNvPr id="12" name="グラフ 11">
          <a:extLst>
            <a:ext uri="{FF2B5EF4-FFF2-40B4-BE49-F238E27FC236}">
              <a16:creationId xmlns:a16="http://schemas.microsoft.com/office/drawing/2014/main" id="{53BA34F4-16DF-4205-9126-1BD17CAE39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428C0-325C-431E-8A7A-705BE1216860}">
  <sheetPr codeName="Sheet1"/>
  <dimension ref="B2:X53"/>
  <sheetViews>
    <sheetView showGridLines="0" tabSelected="1" zoomScale="60" zoomScaleNormal="60" workbookViewId="0">
      <pane ySplit="3" topLeftCell="A4" activePane="bottomLeft" state="frozen"/>
      <selection pane="bottomLeft" activeCell="F4" sqref="F4"/>
    </sheetView>
  </sheetViews>
  <sheetFormatPr defaultColWidth="9" defaultRowHeight="15.75"/>
  <cols>
    <col min="1" max="1" width="9" style="46"/>
    <col min="2" max="4" width="23.25" style="46" customWidth="1"/>
    <col min="5" max="5" width="107.5" style="46" customWidth="1"/>
    <col min="6" max="6" width="49.25" style="46" bestFit="1" customWidth="1"/>
    <col min="7" max="9" width="21.625" style="46" customWidth="1"/>
    <col min="10" max="16384" width="9" style="46"/>
  </cols>
  <sheetData>
    <row r="2" spans="2:9" ht="45" customHeight="1">
      <c r="B2" s="54" t="s">
        <v>88</v>
      </c>
      <c r="C2" s="54" t="s">
        <v>89</v>
      </c>
      <c r="D2" s="54" t="s">
        <v>90</v>
      </c>
      <c r="E2" s="54" t="s">
        <v>91</v>
      </c>
      <c r="F2" s="50" t="s">
        <v>406</v>
      </c>
    </row>
    <row r="3" spans="2:9" ht="78.75">
      <c r="B3" s="54"/>
      <c r="C3" s="54"/>
      <c r="D3" s="54"/>
      <c r="E3" s="54"/>
      <c r="F3" s="51" t="s">
        <v>411</v>
      </c>
      <c r="G3" s="55" t="s">
        <v>407</v>
      </c>
      <c r="H3" s="55"/>
      <c r="I3" s="55" t="s">
        <v>407</v>
      </c>
    </row>
    <row r="4" spans="2:9" ht="45" customHeight="1">
      <c r="B4" s="100" t="s">
        <v>92</v>
      </c>
      <c r="C4" s="47" t="s">
        <v>93</v>
      </c>
      <c r="D4" s="47" t="s">
        <v>10</v>
      </c>
      <c r="E4" s="48" t="s">
        <v>94</v>
      </c>
      <c r="F4" s="49"/>
      <c r="G4" s="68" t="b">
        <f>(IF(F4="a",4,IF(F4="b",3,IF(F4="c",2,IF(F4="d",1,IF(F4="e",0))))))</f>
        <v>0</v>
      </c>
      <c r="H4" s="109">
        <f>SUM(G4:G20)</f>
        <v>0</v>
      </c>
      <c r="I4" s="106">
        <f>(H4/(4*17))*10</f>
        <v>0</v>
      </c>
    </row>
    <row r="5" spans="2:9" ht="45" customHeight="1">
      <c r="B5" s="101"/>
      <c r="C5" s="47" t="s">
        <v>93</v>
      </c>
      <c r="D5" s="47" t="s">
        <v>11</v>
      </c>
      <c r="E5" s="48" t="s">
        <v>374</v>
      </c>
      <c r="F5" s="49"/>
      <c r="G5" s="68" t="b">
        <f t="shared" ref="G5:G46" si="0">(IF(F5="a",4,IF(F5="b",3,IF(F5="c",2,IF(F5="d",1,IF(F5="e",0))))))</f>
        <v>0</v>
      </c>
      <c r="H5" s="110"/>
      <c r="I5" s="107"/>
    </row>
    <row r="6" spans="2:9" ht="45" customHeight="1">
      <c r="B6" s="101"/>
      <c r="C6" s="47" t="s">
        <v>93</v>
      </c>
      <c r="D6" s="47" t="s">
        <v>12</v>
      </c>
      <c r="E6" s="48" t="s">
        <v>102</v>
      </c>
      <c r="F6" s="49"/>
      <c r="G6" s="68" t="b">
        <f t="shared" si="0"/>
        <v>0</v>
      </c>
      <c r="H6" s="110"/>
      <c r="I6" s="107"/>
    </row>
    <row r="7" spans="2:9" ht="45" customHeight="1">
      <c r="B7" s="101"/>
      <c r="C7" s="47" t="s">
        <v>93</v>
      </c>
      <c r="D7" s="47" t="s">
        <v>13</v>
      </c>
      <c r="E7" s="48" t="s">
        <v>103</v>
      </c>
      <c r="F7" s="49"/>
      <c r="G7" s="68" t="b">
        <f t="shared" si="0"/>
        <v>0</v>
      </c>
      <c r="H7" s="110"/>
      <c r="I7" s="107"/>
    </row>
    <row r="8" spans="2:9" ht="45" customHeight="1">
      <c r="B8" s="101"/>
      <c r="C8" s="47" t="s">
        <v>93</v>
      </c>
      <c r="D8" s="47" t="s">
        <v>14</v>
      </c>
      <c r="E8" s="48" t="s">
        <v>104</v>
      </c>
      <c r="F8" s="49"/>
      <c r="G8" s="68" t="b">
        <f t="shared" si="0"/>
        <v>0</v>
      </c>
      <c r="H8" s="110"/>
      <c r="I8" s="107"/>
    </row>
    <row r="9" spans="2:9" ht="45" customHeight="1">
      <c r="B9" s="101"/>
      <c r="C9" s="47" t="s">
        <v>93</v>
      </c>
      <c r="D9" s="47" t="s">
        <v>15</v>
      </c>
      <c r="E9" s="48" t="s">
        <v>105</v>
      </c>
      <c r="F9" s="49"/>
      <c r="G9" s="68" t="b">
        <f t="shared" si="0"/>
        <v>0</v>
      </c>
      <c r="H9" s="110"/>
      <c r="I9" s="107"/>
    </row>
    <row r="10" spans="2:9" ht="45" customHeight="1">
      <c r="B10" s="101"/>
      <c r="C10" s="47" t="s">
        <v>138</v>
      </c>
      <c r="D10" s="47" t="s">
        <v>17</v>
      </c>
      <c r="E10" s="48" t="s">
        <v>106</v>
      </c>
      <c r="F10" s="49"/>
      <c r="G10" s="68" t="b">
        <f t="shared" si="0"/>
        <v>0</v>
      </c>
      <c r="H10" s="110"/>
      <c r="I10" s="107"/>
    </row>
    <row r="11" spans="2:9" ht="45" customHeight="1">
      <c r="B11" s="101"/>
      <c r="C11" s="47" t="s">
        <v>138</v>
      </c>
      <c r="D11" s="47" t="s">
        <v>75</v>
      </c>
      <c r="E11" s="48" t="s">
        <v>107</v>
      </c>
      <c r="F11" s="49"/>
      <c r="G11" s="68" t="b">
        <f t="shared" si="0"/>
        <v>0</v>
      </c>
      <c r="H11" s="110"/>
      <c r="I11" s="107"/>
    </row>
    <row r="12" spans="2:9" ht="45" customHeight="1">
      <c r="B12" s="101"/>
      <c r="C12" s="47" t="s">
        <v>138</v>
      </c>
      <c r="D12" s="47" t="s">
        <v>18</v>
      </c>
      <c r="E12" s="48" t="s">
        <v>108</v>
      </c>
      <c r="F12" s="49"/>
      <c r="G12" s="68" t="b">
        <f t="shared" si="0"/>
        <v>0</v>
      </c>
      <c r="H12" s="110"/>
      <c r="I12" s="107"/>
    </row>
    <row r="13" spans="2:9" ht="45" customHeight="1">
      <c r="B13" s="101"/>
      <c r="C13" s="47" t="s">
        <v>138</v>
      </c>
      <c r="D13" s="47" t="s">
        <v>19</v>
      </c>
      <c r="E13" s="48" t="s">
        <v>109</v>
      </c>
      <c r="F13" s="49"/>
      <c r="G13" s="68" t="b">
        <f t="shared" si="0"/>
        <v>0</v>
      </c>
      <c r="H13" s="110"/>
      <c r="I13" s="107"/>
    </row>
    <row r="14" spans="2:9" ht="45" customHeight="1">
      <c r="B14" s="101"/>
      <c r="C14" s="47" t="s">
        <v>138</v>
      </c>
      <c r="D14" s="47" t="s">
        <v>20</v>
      </c>
      <c r="E14" s="48" t="s">
        <v>109</v>
      </c>
      <c r="F14" s="49"/>
      <c r="G14" s="68" t="b">
        <f t="shared" si="0"/>
        <v>0</v>
      </c>
      <c r="H14" s="110"/>
      <c r="I14" s="107"/>
    </row>
    <row r="15" spans="2:9" ht="45" customHeight="1">
      <c r="B15" s="101"/>
      <c r="C15" s="47" t="s">
        <v>138</v>
      </c>
      <c r="D15" s="47" t="s">
        <v>21</v>
      </c>
      <c r="E15" s="48" t="s">
        <v>110</v>
      </c>
      <c r="F15" s="49"/>
      <c r="G15" s="68" t="b">
        <f t="shared" si="0"/>
        <v>0</v>
      </c>
      <c r="H15" s="110"/>
      <c r="I15" s="107"/>
    </row>
    <row r="16" spans="2:9" ht="45" customHeight="1">
      <c r="B16" s="102"/>
      <c r="C16" s="47" t="s">
        <v>139</v>
      </c>
      <c r="D16" s="47" t="s">
        <v>22</v>
      </c>
      <c r="E16" s="48" t="s">
        <v>111</v>
      </c>
      <c r="F16" s="49"/>
      <c r="G16" s="68" t="b">
        <f t="shared" si="0"/>
        <v>0</v>
      </c>
      <c r="H16" s="110"/>
      <c r="I16" s="107"/>
    </row>
    <row r="17" spans="2:9" ht="45" customHeight="1">
      <c r="B17" s="98" t="s">
        <v>92</v>
      </c>
      <c r="C17" s="98" t="s">
        <v>139</v>
      </c>
      <c r="D17" s="98" t="s">
        <v>23</v>
      </c>
      <c r="E17" s="99" t="s">
        <v>375</v>
      </c>
      <c r="F17" s="49"/>
      <c r="G17" s="68" t="b">
        <f t="shared" si="0"/>
        <v>0</v>
      </c>
      <c r="H17" s="110"/>
      <c r="I17" s="107"/>
    </row>
    <row r="18" spans="2:9" ht="45" customHeight="1">
      <c r="B18" s="98" t="s">
        <v>92</v>
      </c>
      <c r="C18" s="98" t="s">
        <v>139</v>
      </c>
      <c r="D18" s="98" t="s">
        <v>24</v>
      </c>
      <c r="E18" s="99" t="s">
        <v>112</v>
      </c>
      <c r="F18" s="49"/>
      <c r="G18" s="68" t="b">
        <f t="shared" si="0"/>
        <v>0</v>
      </c>
      <c r="H18" s="110"/>
      <c r="I18" s="107"/>
    </row>
    <row r="19" spans="2:9" ht="45" customHeight="1">
      <c r="B19" s="98" t="s">
        <v>92</v>
      </c>
      <c r="C19" s="98" t="s">
        <v>139</v>
      </c>
      <c r="D19" s="98" t="s">
        <v>25</v>
      </c>
      <c r="E19" s="99" t="s">
        <v>376</v>
      </c>
      <c r="F19" s="49"/>
      <c r="G19" s="68" t="b">
        <f t="shared" si="0"/>
        <v>0</v>
      </c>
      <c r="H19" s="110"/>
      <c r="I19" s="107"/>
    </row>
    <row r="20" spans="2:9" ht="45" customHeight="1">
      <c r="B20" s="98" t="s">
        <v>92</v>
      </c>
      <c r="C20" s="98" t="s">
        <v>139</v>
      </c>
      <c r="D20" s="98" t="s">
        <v>26</v>
      </c>
      <c r="E20" s="99" t="s">
        <v>113</v>
      </c>
      <c r="F20" s="49"/>
      <c r="G20" s="68" t="b">
        <f t="shared" si="0"/>
        <v>0</v>
      </c>
      <c r="H20" s="111"/>
      <c r="I20" s="108"/>
    </row>
    <row r="21" spans="2:9" ht="45" customHeight="1">
      <c r="B21" s="103" t="s">
        <v>148</v>
      </c>
      <c r="C21" s="98" t="s">
        <v>389</v>
      </c>
      <c r="D21" s="98" t="s">
        <v>27</v>
      </c>
      <c r="E21" s="99" t="s">
        <v>114</v>
      </c>
      <c r="F21" s="49"/>
      <c r="G21" s="68" t="b">
        <f t="shared" si="0"/>
        <v>0</v>
      </c>
      <c r="H21" s="109">
        <f>SUM(G21:G29)</f>
        <v>0</v>
      </c>
      <c r="I21" s="106">
        <f>(H21/(4*9))*10</f>
        <v>0</v>
      </c>
    </row>
    <row r="22" spans="2:9" ht="45" customHeight="1">
      <c r="B22" s="104"/>
      <c r="C22" s="98" t="s">
        <v>389</v>
      </c>
      <c r="D22" s="98" t="s">
        <v>390</v>
      </c>
      <c r="E22" s="99" t="s">
        <v>395</v>
      </c>
      <c r="F22" s="49"/>
      <c r="G22" s="68" t="b">
        <f t="shared" si="0"/>
        <v>0</v>
      </c>
      <c r="H22" s="110"/>
      <c r="I22" s="107"/>
    </row>
    <row r="23" spans="2:9" ht="45" customHeight="1">
      <c r="B23" s="105"/>
      <c r="C23" s="98" t="s">
        <v>389</v>
      </c>
      <c r="D23" s="98" t="s">
        <v>391</v>
      </c>
      <c r="E23" s="99" t="s">
        <v>396</v>
      </c>
      <c r="F23" s="49"/>
      <c r="G23" s="68" t="b">
        <f t="shared" si="0"/>
        <v>0</v>
      </c>
      <c r="H23" s="110"/>
      <c r="I23" s="107"/>
    </row>
    <row r="24" spans="2:9" ht="45" customHeight="1">
      <c r="B24" s="98" t="s">
        <v>148</v>
      </c>
      <c r="C24" s="98" t="s">
        <v>140</v>
      </c>
      <c r="D24" s="98" t="s">
        <v>31</v>
      </c>
      <c r="E24" s="99" t="s">
        <v>115</v>
      </c>
      <c r="F24" s="49"/>
      <c r="G24" s="68" t="b">
        <f t="shared" si="0"/>
        <v>0</v>
      </c>
      <c r="H24" s="110"/>
      <c r="I24" s="107"/>
    </row>
    <row r="25" spans="2:9" ht="45" customHeight="1">
      <c r="B25" s="98" t="s">
        <v>148</v>
      </c>
      <c r="C25" s="98" t="s">
        <v>140</v>
      </c>
      <c r="D25" s="98" t="s">
        <v>32</v>
      </c>
      <c r="E25" s="99" t="s">
        <v>392</v>
      </c>
      <c r="F25" s="49"/>
      <c r="G25" s="68" t="b">
        <f t="shared" si="0"/>
        <v>0</v>
      </c>
      <c r="H25" s="110"/>
      <c r="I25" s="107"/>
    </row>
    <row r="26" spans="2:9" ht="45" customHeight="1">
      <c r="B26" s="98" t="s">
        <v>148</v>
      </c>
      <c r="C26" s="98" t="s">
        <v>141</v>
      </c>
      <c r="D26" s="98" t="s">
        <v>28</v>
      </c>
      <c r="E26" s="99" t="s">
        <v>116</v>
      </c>
      <c r="F26" s="49"/>
      <c r="G26" s="68" t="b">
        <f t="shared" si="0"/>
        <v>0</v>
      </c>
      <c r="H26" s="110"/>
      <c r="I26" s="107"/>
    </row>
    <row r="27" spans="2:9" ht="45" customHeight="1">
      <c r="B27" s="98" t="s">
        <v>148</v>
      </c>
      <c r="C27" s="98" t="s">
        <v>141</v>
      </c>
      <c r="D27" s="98" t="s">
        <v>29</v>
      </c>
      <c r="E27" s="99" t="s">
        <v>117</v>
      </c>
      <c r="F27" s="49"/>
      <c r="G27" s="68" t="b">
        <f t="shared" si="0"/>
        <v>0</v>
      </c>
      <c r="H27" s="110"/>
      <c r="I27" s="107"/>
    </row>
    <row r="28" spans="2:9" ht="45" customHeight="1">
      <c r="B28" s="98" t="s">
        <v>149</v>
      </c>
      <c r="C28" s="98" t="s">
        <v>142</v>
      </c>
      <c r="D28" s="98" t="s">
        <v>34</v>
      </c>
      <c r="E28" s="99" t="s">
        <v>118</v>
      </c>
      <c r="F28" s="49"/>
      <c r="G28" s="68" t="b">
        <f t="shared" si="0"/>
        <v>0</v>
      </c>
      <c r="H28" s="110"/>
      <c r="I28" s="107"/>
    </row>
    <row r="29" spans="2:9" ht="45" customHeight="1">
      <c r="B29" s="98" t="s">
        <v>149</v>
      </c>
      <c r="C29" s="98" t="s">
        <v>142</v>
      </c>
      <c r="D29" s="98" t="s">
        <v>35</v>
      </c>
      <c r="E29" s="99" t="s">
        <v>119</v>
      </c>
      <c r="F29" s="49"/>
      <c r="G29" s="68" t="b">
        <f t="shared" si="0"/>
        <v>0</v>
      </c>
      <c r="H29" s="111"/>
      <c r="I29" s="108"/>
    </row>
    <row r="30" spans="2:9" ht="45" customHeight="1">
      <c r="B30" s="100" t="s">
        <v>149</v>
      </c>
      <c r="C30" s="47" t="s">
        <v>142</v>
      </c>
      <c r="D30" s="47" t="s">
        <v>36</v>
      </c>
      <c r="E30" s="48" t="s">
        <v>120</v>
      </c>
      <c r="F30" s="49"/>
      <c r="G30" s="68" t="b">
        <f t="shared" si="0"/>
        <v>0</v>
      </c>
      <c r="H30" s="109">
        <f>SUM(G30:G40)</f>
        <v>0</v>
      </c>
      <c r="I30" s="106">
        <f>(H30/(4*11))*10</f>
        <v>0</v>
      </c>
    </row>
    <row r="31" spans="2:9" ht="45" customHeight="1">
      <c r="B31" s="102"/>
      <c r="C31" s="47" t="s">
        <v>142</v>
      </c>
      <c r="D31" s="47" t="s">
        <v>37</v>
      </c>
      <c r="E31" s="48" t="s">
        <v>121</v>
      </c>
      <c r="F31" s="49"/>
      <c r="G31" s="68" t="b">
        <f t="shared" si="0"/>
        <v>0</v>
      </c>
      <c r="H31" s="110"/>
      <c r="I31" s="107"/>
    </row>
    <row r="32" spans="2:9" ht="45" customHeight="1">
      <c r="B32" s="52" t="s">
        <v>149</v>
      </c>
      <c r="C32" s="52" t="s">
        <v>142</v>
      </c>
      <c r="D32" s="52" t="s">
        <v>70</v>
      </c>
      <c r="E32" s="53" t="s">
        <v>122</v>
      </c>
      <c r="F32" s="49"/>
      <c r="G32" s="68" t="b">
        <f t="shared" si="0"/>
        <v>0</v>
      </c>
      <c r="H32" s="110"/>
      <c r="I32" s="107"/>
    </row>
    <row r="33" spans="2:24" ht="45" customHeight="1">
      <c r="B33" s="52" t="s">
        <v>149</v>
      </c>
      <c r="C33" s="52" t="s">
        <v>142</v>
      </c>
      <c r="D33" s="52" t="s">
        <v>38</v>
      </c>
      <c r="E33" s="53" t="s">
        <v>377</v>
      </c>
      <c r="F33" s="49"/>
      <c r="G33" s="68" t="b">
        <f t="shared" si="0"/>
        <v>0</v>
      </c>
      <c r="H33" s="110"/>
      <c r="I33" s="107"/>
    </row>
    <row r="34" spans="2:24" ht="45" customHeight="1">
      <c r="B34" s="52" t="s">
        <v>149</v>
      </c>
      <c r="C34" s="52" t="s">
        <v>142</v>
      </c>
      <c r="D34" s="52" t="s">
        <v>39</v>
      </c>
      <c r="E34" s="53" t="s">
        <v>378</v>
      </c>
      <c r="F34" s="49"/>
      <c r="G34" s="68" t="b">
        <f t="shared" si="0"/>
        <v>0</v>
      </c>
      <c r="H34" s="110"/>
      <c r="I34" s="107"/>
    </row>
    <row r="35" spans="2:24" ht="45" customHeight="1">
      <c r="B35" s="52" t="s">
        <v>149</v>
      </c>
      <c r="C35" s="52" t="s">
        <v>142</v>
      </c>
      <c r="D35" s="52" t="s">
        <v>96</v>
      </c>
      <c r="E35" s="53" t="s">
        <v>123</v>
      </c>
      <c r="F35" s="49"/>
      <c r="G35" s="68" t="b">
        <f t="shared" si="0"/>
        <v>0</v>
      </c>
      <c r="H35" s="110"/>
      <c r="I35" s="107"/>
    </row>
    <row r="36" spans="2:24" ht="45" customHeight="1">
      <c r="B36" s="52" t="s">
        <v>149</v>
      </c>
      <c r="C36" s="52" t="s">
        <v>142</v>
      </c>
      <c r="D36" s="52" t="s">
        <v>40</v>
      </c>
      <c r="E36" s="53" t="s">
        <v>124</v>
      </c>
      <c r="F36" s="49"/>
      <c r="G36" s="68" t="b">
        <f t="shared" si="0"/>
        <v>0</v>
      </c>
      <c r="H36" s="110"/>
      <c r="I36" s="107"/>
    </row>
    <row r="37" spans="2:24" ht="45" customHeight="1">
      <c r="B37" s="52" t="s">
        <v>149</v>
      </c>
      <c r="C37" s="52" t="s">
        <v>142</v>
      </c>
      <c r="D37" s="52" t="s">
        <v>41</v>
      </c>
      <c r="E37" s="53" t="s">
        <v>125</v>
      </c>
      <c r="F37" s="49"/>
      <c r="G37" s="68" t="b">
        <f t="shared" si="0"/>
        <v>0</v>
      </c>
      <c r="H37" s="110"/>
      <c r="I37" s="107"/>
    </row>
    <row r="38" spans="2:24" ht="45" customHeight="1">
      <c r="B38" s="52" t="s">
        <v>149</v>
      </c>
      <c r="C38" s="52" t="s">
        <v>143</v>
      </c>
      <c r="D38" s="52" t="s">
        <v>43</v>
      </c>
      <c r="E38" s="53" t="s">
        <v>126</v>
      </c>
      <c r="F38" s="49"/>
      <c r="G38" s="68" t="b">
        <f t="shared" si="0"/>
        <v>0</v>
      </c>
      <c r="H38" s="110"/>
      <c r="I38" s="107"/>
    </row>
    <row r="39" spans="2:24" ht="45" customHeight="1">
      <c r="B39" s="52" t="s">
        <v>149</v>
      </c>
      <c r="C39" s="52" t="s">
        <v>143</v>
      </c>
      <c r="D39" s="52" t="s">
        <v>84</v>
      </c>
      <c r="E39" s="53" t="s">
        <v>127</v>
      </c>
      <c r="F39" s="49"/>
      <c r="G39" s="68" t="b">
        <f t="shared" si="0"/>
        <v>0</v>
      </c>
      <c r="H39" s="110"/>
      <c r="I39" s="107"/>
    </row>
    <row r="40" spans="2:24" ht="45" customHeight="1">
      <c r="B40" s="52" t="s">
        <v>149</v>
      </c>
      <c r="C40" s="52" t="s">
        <v>143</v>
      </c>
      <c r="D40" s="52" t="s">
        <v>97</v>
      </c>
      <c r="E40" s="53" t="s">
        <v>128</v>
      </c>
      <c r="F40" s="49"/>
      <c r="G40" s="68" t="b">
        <f t="shared" si="0"/>
        <v>0</v>
      </c>
      <c r="H40" s="111"/>
      <c r="I40" s="108"/>
    </row>
    <row r="41" spans="2:24" ht="45" customHeight="1">
      <c r="B41" s="52" t="s">
        <v>150</v>
      </c>
      <c r="C41" s="52" t="s">
        <v>144</v>
      </c>
      <c r="D41" s="52" t="s">
        <v>98</v>
      </c>
      <c r="E41" s="53" t="s">
        <v>403</v>
      </c>
      <c r="F41" s="49"/>
      <c r="G41" s="68" t="b">
        <f t="shared" si="0"/>
        <v>0</v>
      </c>
      <c r="H41" s="109">
        <f>SUM(G41:G46)</f>
        <v>0</v>
      </c>
      <c r="I41" s="106">
        <f>(H41/(4*6))*10</f>
        <v>0</v>
      </c>
    </row>
    <row r="42" spans="2:24" ht="45" customHeight="1">
      <c r="B42" s="52" t="s">
        <v>150</v>
      </c>
      <c r="C42" s="52" t="s">
        <v>144</v>
      </c>
      <c r="D42" s="52" t="s">
        <v>44</v>
      </c>
      <c r="E42" s="53" t="s">
        <v>129</v>
      </c>
      <c r="F42" s="49"/>
      <c r="G42" s="68" t="b">
        <f t="shared" si="0"/>
        <v>0</v>
      </c>
      <c r="H42" s="110"/>
      <c r="I42" s="107"/>
      <c r="X42" s="46" t="s">
        <v>410</v>
      </c>
    </row>
    <row r="43" spans="2:24" ht="45" customHeight="1">
      <c r="B43" s="52" t="s">
        <v>150</v>
      </c>
      <c r="C43" s="52" t="s">
        <v>144</v>
      </c>
      <c r="D43" s="52" t="s">
        <v>99</v>
      </c>
      <c r="E43" s="53" t="s">
        <v>373</v>
      </c>
      <c r="F43" s="49"/>
      <c r="G43" s="68" t="b">
        <f t="shared" si="0"/>
        <v>0</v>
      </c>
      <c r="H43" s="110"/>
      <c r="I43" s="107"/>
    </row>
    <row r="44" spans="2:24" ht="45" customHeight="1">
      <c r="B44" s="52" t="s">
        <v>150</v>
      </c>
      <c r="C44" s="52" t="s">
        <v>144</v>
      </c>
      <c r="D44" s="52" t="s">
        <v>45</v>
      </c>
      <c r="E44" s="53" t="s">
        <v>130</v>
      </c>
      <c r="F44" s="49"/>
      <c r="G44" s="68" t="b">
        <f t="shared" si="0"/>
        <v>0</v>
      </c>
      <c r="H44" s="110"/>
      <c r="I44" s="107"/>
    </row>
    <row r="45" spans="2:24" ht="45" customHeight="1">
      <c r="B45" s="52" t="s">
        <v>150</v>
      </c>
      <c r="C45" s="52" t="s">
        <v>145</v>
      </c>
      <c r="D45" s="52" t="s">
        <v>100</v>
      </c>
      <c r="E45" s="53" t="s">
        <v>131</v>
      </c>
      <c r="F45" s="49"/>
      <c r="G45" s="68" t="b">
        <f t="shared" si="0"/>
        <v>0</v>
      </c>
      <c r="H45" s="110"/>
      <c r="I45" s="107"/>
    </row>
    <row r="46" spans="2:24" ht="45" customHeight="1">
      <c r="B46" s="52" t="s">
        <v>150</v>
      </c>
      <c r="C46" s="52" t="s">
        <v>145</v>
      </c>
      <c r="D46" s="52" t="s">
        <v>101</v>
      </c>
      <c r="E46" s="53" t="s">
        <v>132</v>
      </c>
      <c r="F46" s="49"/>
      <c r="G46" s="68" t="b">
        <f t="shared" si="0"/>
        <v>0</v>
      </c>
      <c r="H46" s="111"/>
      <c r="I46" s="108"/>
    </row>
    <row r="47" spans="2:24" ht="31.5">
      <c r="B47" s="54"/>
      <c r="C47" s="54"/>
      <c r="D47" s="54"/>
      <c r="E47" s="54"/>
      <c r="F47" s="51" t="s">
        <v>421</v>
      </c>
      <c r="G47" s="55" t="s">
        <v>407</v>
      </c>
      <c r="H47" s="55"/>
      <c r="I47" s="94" t="s">
        <v>407</v>
      </c>
    </row>
    <row r="48" spans="2:24" ht="45" customHeight="1">
      <c r="B48" s="100" t="s">
        <v>151</v>
      </c>
      <c r="C48" s="47" t="s">
        <v>146</v>
      </c>
      <c r="D48" s="47" t="s">
        <v>48</v>
      </c>
      <c r="E48" s="48" t="s">
        <v>133</v>
      </c>
      <c r="F48" s="49"/>
      <c r="G48" s="68" t="b">
        <f>(IF(F48="z",4,IF(F48="b",3,IF(F48="c",2,IF(F48="d",1,IF(F48="e",0))))))</f>
        <v>0</v>
      </c>
      <c r="H48" s="109">
        <f>SUM(G48:G53)</f>
        <v>0</v>
      </c>
      <c r="I48" s="106">
        <f>(H48/(4*6))*10</f>
        <v>0</v>
      </c>
    </row>
    <row r="49" spans="2:9" ht="45" customHeight="1">
      <c r="B49" s="101"/>
      <c r="C49" s="47" t="s">
        <v>146</v>
      </c>
      <c r="D49" s="47" t="s">
        <v>49</v>
      </c>
      <c r="E49" s="48" t="s">
        <v>134</v>
      </c>
      <c r="F49" s="49"/>
      <c r="G49" s="68" t="b">
        <f t="shared" ref="G49:G53" si="1">(IF(F49="z",4,IF(F49="b",3,IF(F49="c",2,IF(F49="d",1,IF(F49="e",0))))))</f>
        <v>0</v>
      </c>
      <c r="H49" s="110"/>
      <c r="I49" s="107"/>
    </row>
    <row r="50" spans="2:9" ht="45" customHeight="1">
      <c r="B50" s="101"/>
      <c r="C50" s="47" t="s">
        <v>147</v>
      </c>
      <c r="D50" s="47" t="s">
        <v>51</v>
      </c>
      <c r="E50" s="48" t="s">
        <v>135</v>
      </c>
      <c r="F50" s="49"/>
      <c r="G50" s="68" t="b">
        <f t="shared" si="1"/>
        <v>0</v>
      </c>
      <c r="H50" s="110"/>
      <c r="I50" s="107"/>
    </row>
    <row r="51" spans="2:9" ht="45" customHeight="1">
      <c r="B51" s="101"/>
      <c r="C51" s="47" t="s">
        <v>147</v>
      </c>
      <c r="D51" s="47" t="s">
        <v>52</v>
      </c>
      <c r="E51" s="48" t="s">
        <v>136</v>
      </c>
      <c r="F51" s="49"/>
      <c r="G51" s="68" t="b">
        <f t="shared" si="1"/>
        <v>0</v>
      </c>
      <c r="H51" s="110"/>
      <c r="I51" s="107"/>
    </row>
    <row r="52" spans="2:9" ht="45" customHeight="1">
      <c r="B52" s="101"/>
      <c r="C52" s="47" t="s">
        <v>147</v>
      </c>
      <c r="D52" s="47" t="s">
        <v>53</v>
      </c>
      <c r="E52" s="48" t="s">
        <v>137</v>
      </c>
      <c r="F52" s="49"/>
      <c r="G52" s="68" t="b">
        <f t="shared" si="1"/>
        <v>0</v>
      </c>
      <c r="H52" s="110"/>
      <c r="I52" s="107"/>
    </row>
    <row r="53" spans="2:9" ht="45" customHeight="1">
      <c r="B53" s="102"/>
      <c r="C53" s="47" t="s">
        <v>147</v>
      </c>
      <c r="D53" s="47" t="s">
        <v>54</v>
      </c>
      <c r="E53" s="48" t="s">
        <v>152</v>
      </c>
      <c r="F53" s="49"/>
      <c r="G53" s="68" t="b">
        <f t="shared" si="1"/>
        <v>0</v>
      </c>
      <c r="H53" s="111"/>
      <c r="I53" s="108"/>
    </row>
  </sheetData>
  <autoFilter ref="B2:F2" xr:uid="{151428C0-325C-431E-8A7A-705BE1216860}"/>
  <mergeCells count="14">
    <mergeCell ref="B4:B16"/>
    <mergeCell ref="B21:B23"/>
    <mergeCell ref="B30:B31"/>
    <mergeCell ref="B48:B53"/>
    <mergeCell ref="I41:I46"/>
    <mergeCell ref="I48:I53"/>
    <mergeCell ref="I4:I20"/>
    <mergeCell ref="I21:I29"/>
    <mergeCell ref="I30:I40"/>
    <mergeCell ref="H4:H20"/>
    <mergeCell ref="H21:H29"/>
    <mergeCell ref="H30:H40"/>
    <mergeCell ref="H41:H46"/>
    <mergeCell ref="H48:H53"/>
  </mergeCells>
  <phoneticPr fontId="3"/>
  <dataValidations count="2">
    <dataValidation type="list" allowBlank="1" showInputMessage="1" showErrorMessage="1" sqref="F4:F46" xr:uid="{D4BB9583-D7D4-4E90-9529-7959CC5E70DC}">
      <formula1>"a,b,c,d,e"</formula1>
    </dataValidation>
    <dataValidation type="list" allowBlank="1" showInputMessage="1" showErrorMessage="1" sqref="F48:F53" xr:uid="{E2ADC4AD-5D70-4E76-942D-81F20020DC16}">
      <formula1>"z,,e"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30E18-9D5A-4567-A35A-3B0972E1ABE0}">
  <sheetPr codeName="Sheet2"/>
  <dimension ref="B3:C7"/>
  <sheetViews>
    <sheetView workbookViewId="0">
      <selection activeCell="D23" sqref="D23"/>
    </sheetView>
  </sheetViews>
  <sheetFormatPr defaultRowHeight="18.75"/>
  <cols>
    <col min="2" max="2" width="20.125" customWidth="1"/>
  </cols>
  <sheetData>
    <row r="3" spans="2:3">
      <c r="B3" t="s">
        <v>408</v>
      </c>
      <c r="C3" s="69">
        <f t="array" ref="C3">'共通スキルリスト　スキルチェックリスト'!I4:I20</f>
        <v>0</v>
      </c>
    </row>
    <row r="4" spans="2:3">
      <c r="B4" t="s">
        <v>73</v>
      </c>
      <c r="C4" s="69">
        <f t="array" ref="C4">'共通スキルリスト　スキルチェックリスト'!I21:I23</f>
        <v>0</v>
      </c>
    </row>
    <row r="5" spans="2:3">
      <c r="B5" t="s">
        <v>72</v>
      </c>
      <c r="C5" s="69">
        <f t="array" ref="C5">'共通スキルリスト　スキルチェックリスト'!I30:I31</f>
        <v>0</v>
      </c>
    </row>
    <row r="6" spans="2:3">
      <c r="B6" t="s">
        <v>71</v>
      </c>
      <c r="C6" s="69">
        <f t="array" ref="C6">'共通スキルリスト　スキルチェックリスト'!I31:I32</f>
        <v>0</v>
      </c>
    </row>
    <row r="7" spans="2:3">
      <c r="B7" t="s">
        <v>409</v>
      </c>
      <c r="C7" s="69">
        <f t="array" ref="C7">'共通スキルリスト　スキルチェックリスト'!I48:I53</f>
        <v>0</v>
      </c>
    </row>
  </sheetData>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F6EB0-1D42-40B3-8DF0-83655580959A}">
  <sheetPr>
    <outlinePr summaryBelow="0"/>
    <pageSetUpPr fitToPage="1"/>
  </sheetPr>
  <dimension ref="B1:AK56"/>
  <sheetViews>
    <sheetView showGridLines="0" zoomScale="60" zoomScaleNormal="60" workbookViewId="0">
      <pane ySplit="3" topLeftCell="A4" activePane="bottomLeft" state="frozen"/>
      <selection pane="bottomLeft" activeCell="E9" sqref="E9"/>
    </sheetView>
  </sheetViews>
  <sheetFormatPr defaultColWidth="9" defaultRowHeight="14.25"/>
  <cols>
    <col min="1" max="1" width="0.625" style="3" customWidth="1"/>
    <col min="2" max="2" width="9.625" style="3" bestFit="1" customWidth="1"/>
    <col min="3" max="3" width="20.625" style="3" bestFit="1" customWidth="1"/>
    <col min="4" max="4" width="31.375" style="3" bestFit="1" customWidth="1"/>
    <col min="5" max="5" width="9.625" style="3" customWidth="1"/>
    <col min="6" max="37" width="8.625" style="3" customWidth="1"/>
    <col min="38" max="16384" width="9" style="3"/>
  </cols>
  <sheetData>
    <row r="1" spans="2:37" ht="24.75" thickBot="1">
      <c r="B1" s="1" t="s">
        <v>87</v>
      </c>
      <c r="C1" s="2"/>
      <c r="D1" s="2"/>
      <c r="E1" s="2"/>
      <c r="G1" s="70" t="s">
        <v>419</v>
      </c>
      <c r="H1" s="2"/>
      <c r="I1" s="2"/>
      <c r="J1" s="2"/>
      <c r="K1" s="2"/>
      <c r="L1" s="2"/>
      <c r="M1" s="2"/>
      <c r="N1" s="2"/>
      <c r="O1" s="2"/>
      <c r="P1" s="2"/>
      <c r="Q1" s="2"/>
      <c r="R1" s="2"/>
      <c r="S1" s="2"/>
      <c r="T1" s="2"/>
      <c r="U1" s="2"/>
      <c r="W1" s="70" t="s">
        <v>420</v>
      </c>
      <c r="X1" s="2"/>
      <c r="Y1" s="2"/>
      <c r="Z1" s="2"/>
      <c r="AA1" s="2"/>
      <c r="AB1" s="2"/>
      <c r="AC1" s="2"/>
      <c r="AD1" s="2"/>
      <c r="AE1" s="2"/>
      <c r="AF1" s="2"/>
      <c r="AG1" s="2"/>
      <c r="AH1" s="2"/>
      <c r="AI1" s="2"/>
      <c r="AJ1" s="2"/>
      <c r="AK1" s="2"/>
    </row>
    <row r="2" spans="2:37" ht="42" customHeight="1" thickBot="1">
      <c r="B2" s="129" t="s">
        <v>7</v>
      </c>
      <c r="C2" s="130"/>
      <c r="D2" s="131"/>
      <c r="E2" s="71"/>
      <c r="G2" s="113" t="s">
        <v>0</v>
      </c>
      <c r="H2" s="114"/>
      <c r="I2" s="115"/>
      <c r="J2" s="113" t="s">
        <v>1</v>
      </c>
      <c r="K2" s="114"/>
      <c r="L2" s="115"/>
      <c r="M2" s="113" t="s">
        <v>2</v>
      </c>
      <c r="N2" s="114"/>
      <c r="O2" s="115"/>
      <c r="P2" s="113" t="s">
        <v>3</v>
      </c>
      <c r="Q2" s="114"/>
      <c r="R2" s="114"/>
      <c r="S2" s="115"/>
      <c r="T2" s="116" t="s">
        <v>83</v>
      </c>
      <c r="U2" s="117"/>
      <c r="W2" s="113" t="s">
        <v>0</v>
      </c>
      <c r="X2" s="114"/>
      <c r="Y2" s="115"/>
      <c r="Z2" s="113" t="s">
        <v>1</v>
      </c>
      <c r="AA2" s="114"/>
      <c r="AB2" s="115"/>
      <c r="AC2" s="113" t="s">
        <v>2</v>
      </c>
      <c r="AD2" s="114"/>
      <c r="AE2" s="115"/>
      <c r="AF2" s="113" t="s">
        <v>3</v>
      </c>
      <c r="AG2" s="114"/>
      <c r="AH2" s="114"/>
      <c r="AI2" s="115"/>
      <c r="AJ2" s="116" t="s">
        <v>83</v>
      </c>
      <c r="AK2" s="117"/>
    </row>
    <row r="3" spans="2:37" ht="212.25" customHeight="1" thickBot="1">
      <c r="B3" s="129" t="s">
        <v>57</v>
      </c>
      <c r="C3" s="130"/>
      <c r="D3" s="131"/>
      <c r="E3" s="95" t="s">
        <v>422</v>
      </c>
      <c r="G3" s="4" t="s">
        <v>58</v>
      </c>
      <c r="H3" s="5" t="s">
        <v>59</v>
      </c>
      <c r="I3" s="6" t="s">
        <v>394</v>
      </c>
      <c r="J3" s="7" t="s">
        <v>60</v>
      </c>
      <c r="K3" s="8" t="s">
        <v>61</v>
      </c>
      <c r="L3" s="9" t="s">
        <v>62</v>
      </c>
      <c r="M3" s="4" t="s">
        <v>393</v>
      </c>
      <c r="N3" s="5" t="s">
        <v>63</v>
      </c>
      <c r="O3" s="9" t="s">
        <v>64</v>
      </c>
      <c r="P3" s="7" t="s">
        <v>6</v>
      </c>
      <c r="Q3" s="8" t="s">
        <v>5</v>
      </c>
      <c r="R3" s="8" t="s">
        <v>4</v>
      </c>
      <c r="S3" s="6" t="s">
        <v>65</v>
      </c>
      <c r="T3" s="4" t="s">
        <v>66</v>
      </c>
      <c r="U3" s="6" t="s">
        <v>67</v>
      </c>
      <c r="W3" s="4" t="s">
        <v>58</v>
      </c>
      <c r="X3" s="5" t="s">
        <v>59</v>
      </c>
      <c r="Y3" s="6" t="s">
        <v>394</v>
      </c>
      <c r="Z3" s="7" t="s">
        <v>60</v>
      </c>
      <c r="AA3" s="8" t="s">
        <v>61</v>
      </c>
      <c r="AB3" s="9" t="s">
        <v>62</v>
      </c>
      <c r="AC3" s="4" t="s">
        <v>393</v>
      </c>
      <c r="AD3" s="5" t="s">
        <v>63</v>
      </c>
      <c r="AE3" s="9" t="s">
        <v>64</v>
      </c>
      <c r="AF3" s="7" t="s">
        <v>6</v>
      </c>
      <c r="AG3" s="8" t="s">
        <v>5</v>
      </c>
      <c r="AH3" s="8" t="s">
        <v>4</v>
      </c>
      <c r="AI3" s="6" t="s">
        <v>65</v>
      </c>
      <c r="AJ3" s="4" t="s">
        <v>66</v>
      </c>
      <c r="AK3" s="6" t="s">
        <v>67</v>
      </c>
    </row>
    <row r="4" spans="2:37" ht="14.45" customHeight="1" thickBot="1">
      <c r="B4" s="10" t="s">
        <v>68</v>
      </c>
      <c r="C4" s="11" t="s">
        <v>69</v>
      </c>
      <c r="D4" s="12" t="s">
        <v>8</v>
      </c>
      <c r="E4" s="56"/>
      <c r="G4" s="13" t="s">
        <v>382</v>
      </c>
      <c r="H4" s="14"/>
      <c r="I4" s="14"/>
      <c r="J4" s="14"/>
      <c r="K4" s="14"/>
      <c r="L4" s="14"/>
      <c r="M4" s="14"/>
      <c r="N4" s="14"/>
      <c r="O4" s="14"/>
      <c r="P4" s="14"/>
      <c r="Q4" s="14"/>
      <c r="R4" s="14"/>
      <c r="S4" s="14"/>
      <c r="T4" s="14"/>
      <c r="U4" s="15"/>
      <c r="W4" s="13" t="s">
        <v>382</v>
      </c>
      <c r="X4" s="14"/>
      <c r="Y4" s="14"/>
      <c r="Z4" s="14"/>
      <c r="AA4" s="14"/>
      <c r="AB4" s="14"/>
      <c r="AC4" s="14"/>
      <c r="AD4" s="14"/>
      <c r="AE4" s="14"/>
      <c r="AF4" s="14"/>
      <c r="AG4" s="14"/>
      <c r="AH4" s="14"/>
      <c r="AI4" s="14"/>
      <c r="AJ4" s="14"/>
      <c r="AK4" s="15"/>
    </row>
    <row r="5" spans="2:37" ht="18.75" customHeight="1">
      <c r="B5" s="118" t="s">
        <v>77</v>
      </c>
      <c r="C5" s="132" t="s">
        <v>55</v>
      </c>
      <c r="D5" s="16" t="s">
        <v>10</v>
      </c>
      <c r="E5" s="72" t="b">
        <f>'共通スキルリスト　スキルチェックリスト'!G4</f>
        <v>0</v>
      </c>
      <c r="G5" s="17">
        <v>4</v>
      </c>
      <c r="H5" s="18">
        <v>4</v>
      </c>
      <c r="I5" s="19">
        <v>1</v>
      </c>
      <c r="J5" s="17">
        <v>3</v>
      </c>
      <c r="K5" s="18">
        <v>1</v>
      </c>
      <c r="L5" s="19">
        <v>1</v>
      </c>
      <c r="M5" s="17">
        <v>3</v>
      </c>
      <c r="N5" s="18">
        <v>1</v>
      </c>
      <c r="O5" s="19">
        <v>1</v>
      </c>
      <c r="P5" s="17">
        <v>1</v>
      </c>
      <c r="Q5" s="18">
        <v>1</v>
      </c>
      <c r="R5" s="18">
        <v>1</v>
      </c>
      <c r="S5" s="19">
        <v>1</v>
      </c>
      <c r="T5" s="17">
        <v>3</v>
      </c>
      <c r="U5" s="19">
        <v>2</v>
      </c>
      <c r="W5" s="62">
        <f>IF($E5&gt;=G5,G5,0)</f>
        <v>4</v>
      </c>
      <c r="X5" s="63">
        <f t="shared" ref="X5:AK5" si="0">IF($E5&gt;=H5,H5,0)</f>
        <v>4</v>
      </c>
      <c r="Y5" s="64">
        <f t="shared" si="0"/>
        <v>1</v>
      </c>
      <c r="Z5" s="62">
        <f t="shared" si="0"/>
        <v>3</v>
      </c>
      <c r="AA5" s="63">
        <f t="shared" si="0"/>
        <v>1</v>
      </c>
      <c r="AB5" s="64">
        <f t="shared" si="0"/>
        <v>1</v>
      </c>
      <c r="AC5" s="62">
        <f t="shared" si="0"/>
        <v>3</v>
      </c>
      <c r="AD5" s="63">
        <f t="shared" si="0"/>
        <v>1</v>
      </c>
      <c r="AE5" s="64">
        <f t="shared" si="0"/>
        <v>1</v>
      </c>
      <c r="AF5" s="62">
        <f t="shared" si="0"/>
        <v>1</v>
      </c>
      <c r="AG5" s="63">
        <f t="shared" si="0"/>
        <v>1</v>
      </c>
      <c r="AH5" s="63">
        <f t="shared" si="0"/>
        <v>1</v>
      </c>
      <c r="AI5" s="64">
        <f t="shared" si="0"/>
        <v>1</v>
      </c>
      <c r="AJ5" s="62">
        <f t="shared" si="0"/>
        <v>3</v>
      </c>
      <c r="AK5" s="64">
        <f t="shared" si="0"/>
        <v>2</v>
      </c>
    </row>
    <row r="6" spans="2:37" ht="18.75" customHeight="1">
      <c r="B6" s="119"/>
      <c r="C6" s="133"/>
      <c r="D6" s="20" t="s">
        <v>11</v>
      </c>
      <c r="E6" s="73" t="b">
        <f>'共通スキルリスト　スキルチェックリスト'!G5</f>
        <v>0</v>
      </c>
      <c r="G6" s="21">
        <v>4</v>
      </c>
      <c r="H6" s="22">
        <v>4</v>
      </c>
      <c r="I6" s="23">
        <v>1</v>
      </c>
      <c r="J6" s="21">
        <v>3</v>
      </c>
      <c r="K6" s="22">
        <v>2</v>
      </c>
      <c r="L6" s="23">
        <v>1</v>
      </c>
      <c r="M6" s="21">
        <v>2</v>
      </c>
      <c r="N6" s="22">
        <v>2</v>
      </c>
      <c r="O6" s="23">
        <v>2</v>
      </c>
      <c r="P6" s="21">
        <v>3</v>
      </c>
      <c r="Q6" s="22">
        <v>2</v>
      </c>
      <c r="R6" s="22">
        <v>2</v>
      </c>
      <c r="S6" s="23">
        <v>2</v>
      </c>
      <c r="T6" s="21">
        <v>2</v>
      </c>
      <c r="U6" s="23">
        <v>2</v>
      </c>
      <c r="W6" s="58">
        <f t="shared" ref="W6:W47" si="1">IF($E6&gt;=G6,G6,0)</f>
        <v>4</v>
      </c>
      <c r="X6" s="59">
        <f t="shared" ref="X6:X47" si="2">IF($E6&gt;=H6,H6,0)</f>
        <v>4</v>
      </c>
      <c r="Y6" s="60">
        <f t="shared" ref="Y6:Y47" si="3">IF($E6&gt;=I6,I6,0)</f>
        <v>1</v>
      </c>
      <c r="Z6" s="58">
        <f t="shared" ref="Z6:Z47" si="4">IF($E6&gt;=J6,J6,0)</f>
        <v>3</v>
      </c>
      <c r="AA6" s="59">
        <f t="shared" ref="AA6:AA47" si="5">IF($E6&gt;=K6,K6,0)</f>
        <v>2</v>
      </c>
      <c r="AB6" s="60">
        <f t="shared" ref="AB6:AB47" si="6">IF($E6&gt;=L6,L6,0)</f>
        <v>1</v>
      </c>
      <c r="AC6" s="58">
        <f t="shared" ref="AC6:AC47" si="7">IF($E6&gt;=M6,M6,0)</f>
        <v>2</v>
      </c>
      <c r="AD6" s="59">
        <f t="shared" ref="AD6:AD47" si="8">IF($E6&gt;=N6,N6,0)</f>
        <v>2</v>
      </c>
      <c r="AE6" s="60">
        <f t="shared" ref="AE6:AE47" si="9">IF($E6&gt;=O6,O6,0)</f>
        <v>2</v>
      </c>
      <c r="AF6" s="58">
        <f t="shared" ref="AF6:AF47" si="10">IF($E6&gt;=P6,P6,0)</f>
        <v>3</v>
      </c>
      <c r="AG6" s="59">
        <f t="shared" ref="AG6:AG47" si="11">IF($E6&gt;=Q6,Q6,0)</f>
        <v>2</v>
      </c>
      <c r="AH6" s="59">
        <f t="shared" ref="AH6:AH47" si="12">IF($E6&gt;=R6,R6,0)</f>
        <v>2</v>
      </c>
      <c r="AI6" s="60">
        <f t="shared" ref="AI6:AI47" si="13">IF($E6&gt;=S6,S6,0)</f>
        <v>2</v>
      </c>
      <c r="AJ6" s="58">
        <f t="shared" ref="AJ6:AJ47" si="14">IF($E6&gt;=T6,T6,0)</f>
        <v>2</v>
      </c>
      <c r="AK6" s="60">
        <f t="shared" ref="AK6:AK47" si="15">IF($E6&gt;=U6,U6,0)</f>
        <v>2</v>
      </c>
    </row>
    <row r="7" spans="2:37" ht="18.75" customHeight="1">
      <c r="B7" s="119"/>
      <c r="C7" s="133"/>
      <c r="D7" s="20" t="s">
        <v>12</v>
      </c>
      <c r="E7" s="73" t="b">
        <f>'共通スキルリスト　スキルチェックリスト'!G6</f>
        <v>0</v>
      </c>
      <c r="G7" s="21">
        <v>4</v>
      </c>
      <c r="H7" s="22">
        <v>4</v>
      </c>
      <c r="I7" s="23">
        <v>4</v>
      </c>
      <c r="J7" s="21">
        <v>3</v>
      </c>
      <c r="K7" s="22">
        <v>1</v>
      </c>
      <c r="L7" s="23">
        <v>1</v>
      </c>
      <c r="M7" s="21">
        <v>2</v>
      </c>
      <c r="N7" s="22">
        <v>2</v>
      </c>
      <c r="O7" s="23">
        <v>2</v>
      </c>
      <c r="P7" s="21">
        <v>1</v>
      </c>
      <c r="Q7" s="22">
        <v>1</v>
      </c>
      <c r="R7" s="22">
        <v>1</v>
      </c>
      <c r="S7" s="23">
        <v>1</v>
      </c>
      <c r="T7" s="21">
        <v>3</v>
      </c>
      <c r="U7" s="23">
        <v>2</v>
      </c>
      <c r="W7" s="58">
        <f t="shared" si="1"/>
        <v>4</v>
      </c>
      <c r="X7" s="59">
        <f t="shared" si="2"/>
        <v>4</v>
      </c>
      <c r="Y7" s="60">
        <f t="shared" si="3"/>
        <v>4</v>
      </c>
      <c r="Z7" s="58">
        <f t="shared" si="4"/>
        <v>3</v>
      </c>
      <c r="AA7" s="59">
        <f t="shared" si="5"/>
        <v>1</v>
      </c>
      <c r="AB7" s="60">
        <f t="shared" si="6"/>
        <v>1</v>
      </c>
      <c r="AC7" s="58">
        <f t="shared" si="7"/>
        <v>2</v>
      </c>
      <c r="AD7" s="59">
        <f t="shared" si="8"/>
        <v>2</v>
      </c>
      <c r="AE7" s="60">
        <f t="shared" si="9"/>
        <v>2</v>
      </c>
      <c r="AF7" s="58">
        <f t="shared" si="10"/>
        <v>1</v>
      </c>
      <c r="AG7" s="59">
        <f t="shared" si="11"/>
        <v>1</v>
      </c>
      <c r="AH7" s="59">
        <f t="shared" si="12"/>
        <v>1</v>
      </c>
      <c r="AI7" s="60">
        <f t="shared" si="13"/>
        <v>1</v>
      </c>
      <c r="AJ7" s="58">
        <f t="shared" si="14"/>
        <v>3</v>
      </c>
      <c r="AK7" s="60">
        <f t="shared" si="15"/>
        <v>2</v>
      </c>
    </row>
    <row r="8" spans="2:37" ht="18.75" customHeight="1">
      <c r="B8" s="119"/>
      <c r="C8" s="133"/>
      <c r="D8" s="20" t="s">
        <v>13</v>
      </c>
      <c r="E8" s="73" t="b">
        <f>'共通スキルリスト　スキルチェックリスト'!G7</f>
        <v>0</v>
      </c>
      <c r="G8" s="21">
        <v>4</v>
      </c>
      <c r="H8" s="22">
        <v>4</v>
      </c>
      <c r="I8" s="23">
        <v>2</v>
      </c>
      <c r="J8" s="21">
        <v>2</v>
      </c>
      <c r="K8" s="22">
        <v>1</v>
      </c>
      <c r="L8" s="23">
        <v>1</v>
      </c>
      <c r="M8" s="21">
        <v>2</v>
      </c>
      <c r="N8" s="22">
        <v>2</v>
      </c>
      <c r="O8" s="23">
        <v>3</v>
      </c>
      <c r="P8" s="21">
        <v>2</v>
      </c>
      <c r="Q8" s="22">
        <v>2</v>
      </c>
      <c r="R8" s="22">
        <v>2</v>
      </c>
      <c r="S8" s="23">
        <v>3</v>
      </c>
      <c r="T8" s="21">
        <v>2</v>
      </c>
      <c r="U8" s="23">
        <v>2</v>
      </c>
      <c r="W8" s="58">
        <f t="shared" si="1"/>
        <v>4</v>
      </c>
      <c r="X8" s="59">
        <f t="shared" si="2"/>
        <v>4</v>
      </c>
      <c r="Y8" s="60">
        <f t="shared" si="3"/>
        <v>2</v>
      </c>
      <c r="Z8" s="58">
        <f t="shared" si="4"/>
        <v>2</v>
      </c>
      <c r="AA8" s="59">
        <f t="shared" si="5"/>
        <v>1</v>
      </c>
      <c r="AB8" s="60">
        <f t="shared" si="6"/>
        <v>1</v>
      </c>
      <c r="AC8" s="58">
        <f t="shared" si="7"/>
        <v>2</v>
      </c>
      <c r="AD8" s="59">
        <f t="shared" si="8"/>
        <v>2</v>
      </c>
      <c r="AE8" s="60">
        <f t="shared" si="9"/>
        <v>3</v>
      </c>
      <c r="AF8" s="58">
        <f t="shared" si="10"/>
        <v>2</v>
      </c>
      <c r="AG8" s="59">
        <f t="shared" si="11"/>
        <v>2</v>
      </c>
      <c r="AH8" s="59">
        <f t="shared" si="12"/>
        <v>2</v>
      </c>
      <c r="AI8" s="60">
        <f t="shared" si="13"/>
        <v>3</v>
      </c>
      <c r="AJ8" s="58">
        <f t="shared" si="14"/>
        <v>2</v>
      </c>
      <c r="AK8" s="60">
        <f t="shared" si="15"/>
        <v>2</v>
      </c>
    </row>
    <row r="9" spans="2:37" ht="18.75" customHeight="1">
      <c r="B9" s="119"/>
      <c r="C9" s="133"/>
      <c r="D9" s="20" t="s">
        <v>14</v>
      </c>
      <c r="E9" s="73" t="b">
        <f>'共通スキルリスト　スキルチェックリスト'!G8</f>
        <v>0</v>
      </c>
      <c r="G9" s="21">
        <v>4</v>
      </c>
      <c r="H9" s="22">
        <v>4</v>
      </c>
      <c r="I9" s="23">
        <v>2</v>
      </c>
      <c r="J9" s="21">
        <v>2</v>
      </c>
      <c r="K9" s="22">
        <v>1</v>
      </c>
      <c r="L9" s="23">
        <v>1</v>
      </c>
      <c r="M9" s="21">
        <v>2</v>
      </c>
      <c r="N9" s="22">
        <v>1</v>
      </c>
      <c r="O9" s="23">
        <v>3</v>
      </c>
      <c r="P9" s="21">
        <v>1</v>
      </c>
      <c r="Q9" s="22">
        <v>2</v>
      </c>
      <c r="R9" s="22">
        <v>1</v>
      </c>
      <c r="S9" s="23">
        <v>1</v>
      </c>
      <c r="T9" s="21">
        <v>2</v>
      </c>
      <c r="U9" s="23">
        <v>2</v>
      </c>
      <c r="W9" s="58">
        <f t="shared" si="1"/>
        <v>4</v>
      </c>
      <c r="X9" s="59">
        <f t="shared" si="2"/>
        <v>4</v>
      </c>
      <c r="Y9" s="60">
        <f t="shared" si="3"/>
        <v>2</v>
      </c>
      <c r="Z9" s="58">
        <f t="shared" si="4"/>
        <v>2</v>
      </c>
      <c r="AA9" s="59">
        <f t="shared" si="5"/>
        <v>1</v>
      </c>
      <c r="AB9" s="60">
        <f t="shared" si="6"/>
        <v>1</v>
      </c>
      <c r="AC9" s="58">
        <f t="shared" si="7"/>
        <v>2</v>
      </c>
      <c r="AD9" s="59">
        <f t="shared" si="8"/>
        <v>1</v>
      </c>
      <c r="AE9" s="60">
        <f t="shared" si="9"/>
        <v>3</v>
      </c>
      <c r="AF9" s="58">
        <f t="shared" si="10"/>
        <v>1</v>
      </c>
      <c r="AG9" s="59">
        <f t="shared" si="11"/>
        <v>2</v>
      </c>
      <c r="AH9" s="59">
        <f t="shared" si="12"/>
        <v>1</v>
      </c>
      <c r="AI9" s="60">
        <f t="shared" si="13"/>
        <v>1</v>
      </c>
      <c r="AJ9" s="58">
        <f t="shared" si="14"/>
        <v>2</v>
      </c>
      <c r="AK9" s="60">
        <f t="shared" si="15"/>
        <v>2</v>
      </c>
    </row>
    <row r="10" spans="2:37" ht="18.75" customHeight="1">
      <c r="B10" s="119"/>
      <c r="C10" s="134"/>
      <c r="D10" s="20" t="s">
        <v>15</v>
      </c>
      <c r="E10" s="74" t="b">
        <f>'共通スキルリスト　スキルチェックリスト'!G9</f>
        <v>0</v>
      </c>
      <c r="G10" s="21">
        <v>3</v>
      </c>
      <c r="H10" s="22">
        <v>3</v>
      </c>
      <c r="I10" s="23">
        <v>3</v>
      </c>
      <c r="J10" s="21">
        <v>2</v>
      </c>
      <c r="K10" s="22">
        <v>2</v>
      </c>
      <c r="L10" s="23">
        <v>2</v>
      </c>
      <c r="M10" s="21">
        <v>3</v>
      </c>
      <c r="N10" s="22">
        <v>2</v>
      </c>
      <c r="O10" s="23">
        <v>2</v>
      </c>
      <c r="P10" s="21">
        <v>3</v>
      </c>
      <c r="Q10" s="22">
        <v>3</v>
      </c>
      <c r="R10" s="22">
        <v>3</v>
      </c>
      <c r="S10" s="23">
        <v>2</v>
      </c>
      <c r="T10" s="21">
        <v>3</v>
      </c>
      <c r="U10" s="23">
        <v>2</v>
      </c>
      <c r="W10" s="58">
        <f t="shared" si="1"/>
        <v>3</v>
      </c>
      <c r="X10" s="59">
        <f t="shared" si="2"/>
        <v>3</v>
      </c>
      <c r="Y10" s="60">
        <f t="shared" si="3"/>
        <v>3</v>
      </c>
      <c r="Z10" s="58">
        <f t="shared" si="4"/>
        <v>2</v>
      </c>
      <c r="AA10" s="59">
        <f t="shared" si="5"/>
        <v>2</v>
      </c>
      <c r="AB10" s="60">
        <f t="shared" si="6"/>
        <v>2</v>
      </c>
      <c r="AC10" s="58">
        <f t="shared" si="7"/>
        <v>3</v>
      </c>
      <c r="AD10" s="59">
        <f t="shared" si="8"/>
        <v>2</v>
      </c>
      <c r="AE10" s="60">
        <f t="shared" si="9"/>
        <v>2</v>
      </c>
      <c r="AF10" s="58">
        <f t="shared" si="10"/>
        <v>3</v>
      </c>
      <c r="AG10" s="59">
        <f t="shared" si="11"/>
        <v>3</v>
      </c>
      <c r="AH10" s="59">
        <f t="shared" si="12"/>
        <v>3</v>
      </c>
      <c r="AI10" s="60">
        <f t="shared" si="13"/>
        <v>2</v>
      </c>
      <c r="AJ10" s="58">
        <f t="shared" si="14"/>
        <v>3</v>
      </c>
      <c r="AK10" s="60">
        <f t="shared" si="15"/>
        <v>2</v>
      </c>
    </row>
    <row r="11" spans="2:37" ht="18.75" customHeight="1">
      <c r="B11" s="119"/>
      <c r="C11" s="123" t="s">
        <v>16</v>
      </c>
      <c r="D11" s="24" t="s">
        <v>17</v>
      </c>
      <c r="E11" s="75" t="b">
        <f>'共通スキルリスト　スキルチェックリスト'!G10</f>
        <v>0</v>
      </c>
      <c r="G11" s="25">
        <v>4</v>
      </c>
      <c r="H11" s="26">
        <v>4</v>
      </c>
      <c r="I11" s="27">
        <v>2</v>
      </c>
      <c r="J11" s="25">
        <v>3</v>
      </c>
      <c r="K11" s="26">
        <v>1</v>
      </c>
      <c r="L11" s="27">
        <v>1</v>
      </c>
      <c r="M11" s="25">
        <v>3</v>
      </c>
      <c r="N11" s="26">
        <v>1</v>
      </c>
      <c r="O11" s="27">
        <v>1</v>
      </c>
      <c r="P11" s="25">
        <v>1</v>
      </c>
      <c r="Q11" s="26">
        <v>1</v>
      </c>
      <c r="R11" s="26">
        <v>1</v>
      </c>
      <c r="S11" s="27">
        <v>1</v>
      </c>
      <c r="T11" s="25">
        <v>2</v>
      </c>
      <c r="U11" s="27">
        <v>1</v>
      </c>
      <c r="W11" s="79">
        <f t="shared" si="1"/>
        <v>4</v>
      </c>
      <c r="X11" s="80">
        <f t="shared" si="2"/>
        <v>4</v>
      </c>
      <c r="Y11" s="81">
        <f t="shared" si="3"/>
        <v>2</v>
      </c>
      <c r="Z11" s="79">
        <f t="shared" si="4"/>
        <v>3</v>
      </c>
      <c r="AA11" s="80">
        <f t="shared" si="5"/>
        <v>1</v>
      </c>
      <c r="AB11" s="81">
        <f t="shared" si="6"/>
        <v>1</v>
      </c>
      <c r="AC11" s="79">
        <f t="shared" si="7"/>
        <v>3</v>
      </c>
      <c r="AD11" s="80">
        <f t="shared" si="8"/>
        <v>1</v>
      </c>
      <c r="AE11" s="81">
        <f t="shared" si="9"/>
        <v>1</v>
      </c>
      <c r="AF11" s="79">
        <f t="shared" si="10"/>
        <v>1</v>
      </c>
      <c r="AG11" s="80">
        <f t="shared" si="11"/>
        <v>1</v>
      </c>
      <c r="AH11" s="80">
        <f t="shared" si="12"/>
        <v>1</v>
      </c>
      <c r="AI11" s="81">
        <f t="shared" si="13"/>
        <v>1</v>
      </c>
      <c r="AJ11" s="79">
        <f t="shared" si="14"/>
        <v>2</v>
      </c>
      <c r="AK11" s="81">
        <f t="shared" si="15"/>
        <v>1</v>
      </c>
    </row>
    <row r="12" spans="2:37" ht="18.75" customHeight="1">
      <c r="B12" s="119"/>
      <c r="C12" s="124"/>
      <c r="D12" s="20" t="s">
        <v>75</v>
      </c>
      <c r="E12" s="57" t="b">
        <f>'共通スキルリスト　スキルチェックリスト'!G11</f>
        <v>0</v>
      </c>
      <c r="G12" s="21">
        <v>4</v>
      </c>
      <c r="H12" s="22">
        <v>4</v>
      </c>
      <c r="I12" s="23">
        <v>1</v>
      </c>
      <c r="J12" s="21">
        <v>3</v>
      </c>
      <c r="K12" s="22">
        <v>1</v>
      </c>
      <c r="L12" s="23">
        <v>1</v>
      </c>
      <c r="M12" s="21">
        <v>3</v>
      </c>
      <c r="N12" s="22">
        <v>2</v>
      </c>
      <c r="O12" s="23">
        <v>1</v>
      </c>
      <c r="P12" s="21">
        <v>1</v>
      </c>
      <c r="Q12" s="22">
        <v>1</v>
      </c>
      <c r="R12" s="22">
        <v>1</v>
      </c>
      <c r="S12" s="23">
        <v>1</v>
      </c>
      <c r="T12" s="21">
        <v>2</v>
      </c>
      <c r="U12" s="23">
        <v>1</v>
      </c>
      <c r="W12" s="58">
        <f t="shared" si="1"/>
        <v>4</v>
      </c>
      <c r="X12" s="59">
        <f t="shared" si="2"/>
        <v>4</v>
      </c>
      <c r="Y12" s="60">
        <f t="shared" si="3"/>
        <v>1</v>
      </c>
      <c r="Z12" s="58">
        <f t="shared" si="4"/>
        <v>3</v>
      </c>
      <c r="AA12" s="59">
        <f t="shared" si="5"/>
        <v>1</v>
      </c>
      <c r="AB12" s="60">
        <f t="shared" si="6"/>
        <v>1</v>
      </c>
      <c r="AC12" s="58">
        <f t="shared" si="7"/>
        <v>3</v>
      </c>
      <c r="AD12" s="59">
        <f t="shared" si="8"/>
        <v>2</v>
      </c>
      <c r="AE12" s="60">
        <f t="shared" si="9"/>
        <v>1</v>
      </c>
      <c r="AF12" s="58">
        <f t="shared" si="10"/>
        <v>1</v>
      </c>
      <c r="AG12" s="59">
        <f t="shared" si="11"/>
        <v>1</v>
      </c>
      <c r="AH12" s="59">
        <f t="shared" si="12"/>
        <v>1</v>
      </c>
      <c r="AI12" s="60">
        <f t="shared" si="13"/>
        <v>1</v>
      </c>
      <c r="AJ12" s="58">
        <f t="shared" si="14"/>
        <v>2</v>
      </c>
      <c r="AK12" s="60">
        <f t="shared" si="15"/>
        <v>1</v>
      </c>
    </row>
    <row r="13" spans="2:37" ht="18.75" customHeight="1">
      <c r="B13" s="119"/>
      <c r="C13" s="124"/>
      <c r="D13" s="20" t="s">
        <v>18</v>
      </c>
      <c r="E13" s="57" t="b">
        <f>'共通スキルリスト　スキルチェックリスト'!G12</f>
        <v>0</v>
      </c>
      <c r="G13" s="21">
        <v>4</v>
      </c>
      <c r="H13" s="22">
        <v>4</v>
      </c>
      <c r="I13" s="23">
        <v>2</v>
      </c>
      <c r="J13" s="21">
        <v>3</v>
      </c>
      <c r="K13" s="22">
        <v>1</v>
      </c>
      <c r="L13" s="23">
        <v>1</v>
      </c>
      <c r="M13" s="21">
        <v>3</v>
      </c>
      <c r="N13" s="22">
        <v>2</v>
      </c>
      <c r="O13" s="23">
        <v>2</v>
      </c>
      <c r="P13" s="21">
        <v>2</v>
      </c>
      <c r="Q13" s="22">
        <v>2</v>
      </c>
      <c r="R13" s="22">
        <v>1</v>
      </c>
      <c r="S13" s="23">
        <v>1</v>
      </c>
      <c r="T13" s="21">
        <v>2</v>
      </c>
      <c r="U13" s="23">
        <v>1</v>
      </c>
      <c r="W13" s="58">
        <f t="shared" si="1"/>
        <v>4</v>
      </c>
      <c r="X13" s="59">
        <f t="shared" si="2"/>
        <v>4</v>
      </c>
      <c r="Y13" s="60">
        <f t="shared" si="3"/>
        <v>2</v>
      </c>
      <c r="Z13" s="58">
        <f t="shared" si="4"/>
        <v>3</v>
      </c>
      <c r="AA13" s="59">
        <f t="shared" si="5"/>
        <v>1</v>
      </c>
      <c r="AB13" s="60">
        <f t="shared" si="6"/>
        <v>1</v>
      </c>
      <c r="AC13" s="58">
        <f t="shared" si="7"/>
        <v>3</v>
      </c>
      <c r="AD13" s="59">
        <f t="shared" si="8"/>
        <v>2</v>
      </c>
      <c r="AE13" s="60">
        <f t="shared" si="9"/>
        <v>2</v>
      </c>
      <c r="AF13" s="58">
        <f t="shared" si="10"/>
        <v>2</v>
      </c>
      <c r="AG13" s="59">
        <f t="shared" si="11"/>
        <v>2</v>
      </c>
      <c r="AH13" s="59">
        <f t="shared" si="12"/>
        <v>1</v>
      </c>
      <c r="AI13" s="60">
        <f t="shared" si="13"/>
        <v>1</v>
      </c>
      <c r="AJ13" s="58">
        <f t="shared" si="14"/>
        <v>2</v>
      </c>
      <c r="AK13" s="60">
        <f t="shared" si="15"/>
        <v>1</v>
      </c>
    </row>
    <row r="14" spans="2:37" ht="18.75" customHeight="1">
      <c r="B14" s="119"/>
      <c r="C14" s="124"/>
      <c r="D14" s="20" t="s">
        <v>19</v>
      </c>
      <c r="E14" s="57" t="b">
        <f>'共通スキルリスト　スキルチェックリスト'!G13</f>
        <v>0</v>
      </c>
      <c r="G14" s="21">
        <v>4</v>
      </c>
      <c r="H14" s="22">
        <v>4</v>
      </c>
      <c r="I14" s="23">
        <v>2</v>
      </c>
      <c r="J14" s="21">
        <v>3</v>
      </c>
      <c r="K14" s="22">
        <v>1</v>
      </c>
      <c r="L14" s="23">
        <v>1</v>
      </c>
      <c r="M14" s="21">
        <v>3</v>
      </c>
      <c r="N14" s="22">
        <v>2</v>
      </c>
      <c r="O14" s="23">
        <v>1</v>
      </c>
      <c r="P14" s="21">
        <v>1</v>
      </c>
      <c r="Q14" s="22">
        <v>1</v>
      </c>
      <c r="R14" s="22">
        <v>1</v>
      </c>
      <c r="S14" s="23">
        <v>1</v>
      </c>
      <c r="T14" s="21">
        <v>2</v>
      </c>
      <c r="U14" s="23">
        <v>1</v>
      </c>
      <c r="W14" s="58">
        <f t="shared" si="1"/>
        <v>4</v>
      </c>
      <c r="X14" s="59">
        <f t="shared" si="2"/>
        <v>4</v>
      </c>
      <c r="Y14" s="60">
        <f t="shared" si="3"/>
        <v>2</v>
      </c>
      <c r="Z14" s="58">
        <f t="shared" si="4"/>
        <v>3</v>
      </c>
      <c r="AA14" s="59">
        <f t="shared" si="5"/>
        <v>1</v>
      </c>
      <c r="AB14" s="60">
        <f t="shared" si="6"/>
        <v>1</v>
      </c>
      <c r="AC14" s="58">
        <f t="shared" si="7"/>
        <v>3</v>
      </c>
      <c r="AD14" s="59">
        <f t="shared" si="8"/>
        <v>2</v>
      </c>
      <c r="AE14" s="60">
        <f t="shared" si="9"/>
        <v>1</v>
      </c>
      <c r="AF14" s="58">
        <f t="shared" si="10"/>
        <v>1</v>
      </c>
      <c r="AG14" s="59">
        <f t="shared" si="11"/>
        <v>1</v>
      </c>
      <c r="AH14" s="59">
        <f t="shared" si="12"/>
        <v>1</v>
      </c>
      <c r="AI14" s="60">
        <f t="shared" si="13"/>
        <v>1</v>
      </c>
      <c r="AJ14" s="58">
        <f t="shared" si="14"/>
        <v>2</v>
      </c>
      <c r="AK14" s="60">
        <f t="shared" si="15"/>
        <v>1</v>
      </c>
    </row>
    <row r="15" spans="2:37" ht="18.75" customHeight="1">
      <c r="B15" s="119"/>
      <c r="C15" s="124"/>
      <c r="D15" s="20" t="s">
        <v>20</v>
      </c>
      <c r="E15" s="57" t="b">
        <f>'共通スキルリスト　スキルチェックリスト'!G14</f>
        <v>0</v>
      </c>
      <c r="G15" s="21">
        <v>3</v>
      </c>
      <c r="H15" s="22">
        <v>3</v>
      </c>
      <c r="I15" s="23">
        <v>1</v>
      </c>
      <c r="J15" s="21">
        <v>3</v>
      </c>
      <c r="K15" s="22">
        <v>3</v>
      </c>
      <c r="L15" s="23">
        <v>3</v>
      </c>
      <c r="M15" s="21">
        <v>2</v>
      </c>
      <c r="N15" s="22">
        <v>1</v>
      </c>
      <c r="O15" s="23">
        <v>1</v>
      </c>
      <c r="P15" s="21">
        <v>1</v>
      </c>
      <c r="Q15" s="22">
        <v>1</v>
      </c>
      <c r="R15" s="22">
        <v>1</v>
      </c>
      <c r="S15" s="23">
        <v>1</v>
      </c>
      <c r="T15" s="21">
        <v>2</v>
      </c>
      <c r="U15" s="23">
        <v>1</v>
      </c>
      <c r="W15" s="58">
        <f t="shared" si="1"/>
        <v>3</v>
      </c>
      <c r="X15" s="59">
        <f t="shared" si="2"/>
        <v>3</v>
      </c>
      <c r="Y15" s="60">
        <f t="shared" si="3"/>
        <v>1</v>
      </c>
      <c r="Z15" s="58">
        <f t="shared" si="4"/>
        <v>3</v>
      </c>
      <c r="AA15" s="59">
        <f t="shared" si="5"/>
        <v>3</v>
      </c>
      <c r="AB15" s="60">
        <f t="shared" si="6"/>
        <v>3</v>
      </c>
      <c r="AC15" s="58">
        <f t="shared" si="7"/>
        <v>2</v>
      </c>
      <c r="AD15" s="59">
        <f t="shared" si="8"/>
        <v>1</v>
      </c>
      <c r="AE15" s="60">
        <f t="shared" si="9"/>
        <v>1</v>
      </c>
      <c r="AF15" s="58">
        <f t="shared" si="10"/>
        <v>1</v>
      </c>
      <c r="AG15" s="59">
        <f t="shared" si="11"/>
        <v>1</v>
      </c>
      <c r="AH15" s="59">
        <f t="shared" si="12"/>
        <v>1</v>
      </c>
      <c r="AI15" s="60">
        <f t="shared" si="13"/>
        <v>1</v>
      </c>
      <c r="AJ15" s="58">
        <f t="shared" si="14"/>
        <v>2</v>
      </c>
      <c r="AK15" s="60">
        <f t="shared" si="15"/>
        <v>1</v>
      </c>
    </row>
    <row r="16" spans="2:37" ht="18.75" customHeight="1">
      <c r="B16" s="119"/>
      <c r="C16" s="122"/>
      <c r="D16" s="20" t="s">
        <v>21</v>
      </c>
      <c r="E16" s="57" t="b">
        <f>'共通スキルリスト　スキルチェックリスト'!G15</f>
        <v>0</v>
      </c>
      <c r="G16" s="21">
        <v>3</v>
      </c>
      <c r="H16" s="22">
        <v>3</v>
      </c>
      <c r="I16" s="23">
        <v>1</v>
      </c>
      <c r="J16" s="21">
        <v>2</v>
      </c>
      <c r="K16" s="22">
        <v>2</v>
      </c>
      <c r="L16" s="23">
        <v>3</v>
      </c>
      <c r="M16" s="21">
        <v>2</v>
      </c>
      <c r="N16" s="22">
        <v>1</v>
      </c>
      <c r="O16" s="23">
        <v>1</v>
      </c>
      <c r="P16" s="21">
        <v>1</v>
      </c>
      <c r="Q16" s="22">
        <v>1</v>
      </c>
      <c r="R16" s="22">
        <v>1</v>
      </c>
      <c r="S16" s="23">
        <v>1</v>
      </c>
      <c r="T16" s="21">
        <v>2</v>
      </c>
      <c r="U16" s="23">
        <v>1</v>
      </c>
      <c r="W16" s="58">
        <f t="shared" si="1"/>
        <v>3</v>
      </c>
      <c r="X16" s="59">
        <f t="shared" si="2"/>
        <v>3</v>
      </c>
      <c r="Y16" s="60">
        <f t="shared" si="3"/>
        <v>1</v>
      </c>
      <c r="Z16" s="58">
        <f t="shared" si="4"/>
        <v>2</v>
      </c>
      <c r="AA16" s="59">
        <f t="shared" si="5"/>
        <v>2</v>
      </c>
      <c r="AB16" s="60">
        <f t="shared" si="6"/>
        <v>3</v>
      </c>
      <c r="AC16" s="58">
        <f t="shared" si="7"/>
        <v>2</v>
      </c>
      <c r="AD16" s="59">
        <f t="shared" si="8"/>
        <v>1</v>
      </c>
      <c r="AE16" s="60">
        <f t="shared" si="9"/>
        <v>1</v>
      </c>
      <c r="AF16" s="58">
        <f t="shared" si="10"/>
        <v>1</v>
      </c>
      <c r="AG16" s="59">
        <f t="shared" si="11"/>
        <v>1</v>
      </c>
      <c r="AH16" s="59">
        <f t="shared" si="12"/>
        <v>1</v>
      </c>
      <c r="AI16" s="60">
        <f t="shared" si="13"/>
        <v>1</v>
      </c>
      <c r="AJ16" s="58">
        <f t="shared" si="14"/>
        <v>2</v>
      </c>
      <c r="AK16" s="60">
        <f t="shared" si="15"/>
        <v>1</v>
      </c>
    </row>
    <row r="17" spans="2:37" ht="18.75" customHeight="1">
      <c r="B17" s="119"/>
      <c r="C17" s="123" t="s">
        <v>9</v>
      </c>
      <c r="D17" s="24" t="s">
        <v>22</v>
      </c>
      <c r="E17" s="75" t="b">
        <f>'共通スキルリスト　スキルチェックリスト'!G16</f>
        <v>0</v>
      </c>
      <c r="G17" s="25">
        <v>3</v>
      </c>
      <c r="H17" s="26">
        <v>3</v>
      </c>
      <c r="I17" s="27">
        <v>2</v>
      </c>
      <c r="J17" s="25">
        <v>4</v>
      </c>
      <c r="K17" s="26">
        <v>4</v>
      </c>
      <c r="L17" s="27">
        <v>2</v>
      </c>
      <c r="M17" s="25">
        <v>3</v>
      </c>
      <c r="N17" s="26">
        <v>2</v>
      </c>
      <c r="O17" s="27">
        <v>2</v>
      </c>
      <c r="P17" s="25">
        <v>2</v>
      </c>
      <c r="Q17" s="26">
        <v>2</v>
      </c>
      <c r="R17" s="26">
        <v>1</v>
      </c>
      <c r="S17" s="27">
        <v>2</v>
      </c>
      <c r="T17" s="25">
        <v>2</v>
      </c>
      <c r="U17" s="27">
        <v>1</v>
      </c>
      <c r="W17" s="79">
        <f t="shared" si="1"/>
        <v>3</v>
      </c>
      <c r="X17" s="80">
        <f t="shared" si="2"/>
        <v>3</v>
      </c>
      <c r="Y17" s="81">
        <f t="shared" si="3"/>
        <v>2</v>
      </c>
      <c r="Z17" s="79">
        <f t="shared" si="4"/>
        <v>4</v>
      </c>
      <c r="AA17" s="80">
        <f t="shared" si="5"/>
        <v>4</v>
      </c>
      <c r="AB17" s="81">
        <f t="shared" si="6"/>
        <v>2</v>
      </c>
      <c r="AC17" s="79">
        <f t="shared" si="7"/>
        <v>3</v>
      </c>
      <c r="AD17" s="80">
        <f t="shared" si="8"/>
        <v>2</v>
      </c>
      <c r="AE17" s="81">
        <f t="shared" si="9"/>
        <v>2</v>
      </c>
      <c r="AF17" s="79">
        <f t="shared" si="10"/>
        <v>2</v>
      </c>
      <c r="AG17" s="80">
        <f t="shared" si="11"/>
        <v>2</v>
      </c>
      <c r="AH17" s="80">
        <f t="shared" si="12"/>
        <v>1</v>
      </c>
      <c r="AI17" s="81">
        <f t="shared" si="13"/>
        <v>2</v>
      </c>
      <c r="AJ17" s="79">
        <f t="shared" si="14"/>
        <v>2</v>
      </c>
      <c r="AK17" s="81">
        <f t="shared" si="15"/>
        <v>1</v>
      </c>
    </row>
    <row r="18" spans="2:37" ht="18.75" customHeight="1">
      <c r="B18" s="119"/>
      <c r="C18" s="124"/>
      <c r="D18" s="20" t="s">
        <v>23</v>
      </c>
      <c r="E18" s="57" t="b">
        <f>'共通スキルリスト　スキルチェックリスト'!G17</f>
        <v>0</v>
      </c>
      <c r="G18" s="21">
        <v>3</v>
      </c>
      <c r="H18" s="22">
        <v>3</v>
      </c>
      <c r="I18" s="23">
        <v>2</v>
      </c>
      <c r="J18" s="21">
        <v>4</v>
      </c>
      <c r="K18" s="22">
        <v>4</v>
      </c>
      <c r="L18" s="23">
        <v>2</v>
      </c>
      <c r="M18" s="21">
        <v>3</v>
      </c>
      <c r="N18" s="22">
        <v>2</v>
      </c>
      <c r="O18" s="23">
        <v>2</v>
      </c>
      <c r="P18" s="21">
        <v>2</v>
      </c>
      <c r="Q18" s="22">
        <v>2</v>
      </c>
      <c r="R18" s="22">
        <v>1</v>
      </c>
      <c r="S18" s="23">
        <v>2</v>
      </c>
      <c r="T18" s="21">
        <v>2</v>
      </c>
      <c r="U18" s="23">
        <v>1</v>
      </c>
      <c r="W18" s="58">
        <f t="shared" si="1"/>
        <v>3</v>
      </c>
      <c r="X18" s="59">
        <f t="shared" si="2"/>
        <v>3</v>
      </c>
      <c r="Y18" s="60">
        <f t="shared" si="3"/>
        <v>2</v>
      </c>
      <c r="Z18" s="58">
        <f t="shared" si="4"/>
        <v>4</v>
      </c>
      <c r="AA18" s="59">
        <f t="shared" si="5"/>
        <v>4</v>
      </c>
      <c r="AB18" s="60">
        <f t="shared" si="6"/>
        <v>2</v>
      </c>
      <c r="AC18" s="58">
        <f t="shared" si="7"/>
        <v>3</v>
      </c>
      <c r="AD18" s="59">
        <f t="shared" si="8"/>
        <v>2</v>
      </c>
      <c r="AE18" s="60">
        <f t="shared" si="9"/>
        <v>2</v>
      </c>
      <c r="AF18" s="58">
        <f t="shared" si="10"/>
        <v>2</v>
      </c>
      <c r="AG18" s="59">
        <f t="shared" si="11"/>
        <v>2</v>
      </c>
      <c r="AH18" s="59">
        <f t="shared" si="12"/>
        <v>1</v>
      </c>
      <c r="AI18" s="60">
        <f t="shared" si="13"/>
        <v>2</v>
      </c>
      <c r="AJ18" s="58">
        <f t="shared" si="14"/>
        <v>2</v>
      </c>
      <c r="AK18" s="60">
        <f t="shared" si="15"/>
        <v>1</v>
      </c>
    </row>
    <row r="19" spans="2:37" ht="18.75" customHeight="1">
      <c r="B19" s="119"/>
      <c r="C19" s="124"/>
      <c r="D19" s="20" t="s">
        <v>24</v>
      </c>
      <c r="E19" s="57" t="b">
        <f>'共通スキルリスト　スキルチェックリスト'!G18</f>
        <v>0</v>
      </c>
      <c r="G19" s="21">
        <v>1</v>
      </c>
      <c r="H19" s="22">
        <v>1</v>
      </c>
      <c r="I19" s="23">
        <v>1</v>
      </c>
      <c r="J19" s="21">
        <v>3</v>
      </c>
      <c r="K19" s="22">
        <v>4</v>
      </c>
      <c r="L19" s="23">
        <v>2</v>
      </c>
      <c r="M19" s="21">
        <v>2</v>
      </c>
      <c r="N19" s="22">
        <v>1</v>
      </c>
      <c r="O19" s="23">
        <v>2</v>
      </c>
      <c r="P19" s="21">
        <v>3</v>
      </c>
      <c r="Q19" s="22">
        <v>1</v>
      </c>
      <c r="R19" s="22">
        <v>1</v>
      </c>
      <c r="S19" s="23">
        <v>1</v>
      </c>
      <c r="T19" s="21">
        <v>2</v>
      </c>
      <c r="U19" s="23">
        <v>1</v>
      </c>
      <c r="W19" s="58">
        <f t="shared" si="1"/>
        <v>1</v>
      </c>
      <c r="X19" s="59">
        <f t="shared" si="2"/>
        <v>1</v>
      </c>
      <c r="Y19" s="60">
        <f t="shared" si="3"/>
        <v>1</v>
      </c>
      <c r="Z19" s="58">
        <f t="shared" si="4"/>
        <v>3</v>
      </c>
      <c r="AA19" s="59">
        <f t="shared" si="5"/>
        <v>4</v>
      </c>
      <c r="AB19" s="60">
        <f t="shared" si="6"/>
        <v>2</v>
      </c>
      <c r="AC19" s="58">
        <f t="shared" si="7"/>
        <v>2</v>
      </c>
      <c r="AD19" s="59">
        <f t="shared" si="8"/>
        <v>1</v>
      </c>
      <c r="AE19" s="60">
        <f t="shared" si="9"/>
        <v>2</v>
      </c>
      <c r="AF19" s="58">
        <f t="shared" si="10"/>
        <v>3</v>
      </c>
      <c r="AG19" s="59">
        <f t="shared" si="11"/>
        <v>1</v>
      </c>
      <c r="AH19" s="59">
        <f t="shared" si="12"/>
        <v>1</v>
      </c>
      <c r="AI19" s="60">
        <f t="shared" si="13"/>
        <v>1</v>
      </c>
      <c r="AJ19" s="58">
        <f t="shared" si="14"/>
        <v>2</v>
      </c>
      <c r="AK19" s="60">
        <f t="shared" si="15"/>
        <v>1</v>
      </c>
    </row>
    <row r="20" spans="2:37" ht="18.75" customHeight="1">
      <c r="B20" s="119"/>
      <c r="C20" s="124"/>
      <c r="D20" s="20" t="s">
        <v>25</v>
      </c>
      <c r="E20" s="57" t="b">
        <f>'共通スキルリスト　スキルチェックリスト'!G19</f>
        <v>0</v>
      </c>
      <c r="G20" s="21">
        <v>2</v>
      </c>
      <c r="H20" s="22">
        <v>2</v>
      </c>
      <c r="I20" s="23">
        <v>2</v>
      </c>
      <c r="J20" s="21">
        <v>4</v>
      </c>
      <c r="K20" s="22">
        <v>4</v>
      </c>
      <c r="L20" s="23">
        <v>2</v>
      </c>
      <c r="M20" s="21">
        <v>3</v>
      </c>
      <c r="N20" s="22">
        <v>3</v>
      </c>
      <c r="O20" s="23">
        <v>2</v>
      </c>
      <c r="P20" s="21">
        <v>3</v>
      </c>
      <c r="Q20" s="22">
        <v>1</v>
      </c>
      <c r="R20" s="22">
        <v>2</v>
      </c>
      <c r="S20" s="23">
        <v>1</v>
      </c>
      <c r="T20" s="21">
        <v>2</v>
      </c>
      <c r="U20" s="23">
        <v>1</v>
      </c>
      <c r="W20" s="58">
        <f t="shared" si="1"/>
        <v>2</v>
      </c>
      <c r="X20" s="59">
        <f t="shared" si="2"/>
        <v>2</v>
      </c>
      <c r="Y20" s="60">
        <f t="shared" si="3"/>
        <v>2</v>
      </c>
      <c r="Z20" s="58">
        <f t="shared" si="4"/>
        <v>4</v>
      </c>
      <c r="AA20" s="59">
        <f t="shared" si="5"/>
        <v>4</v>
      </c>
      <c r="AB20" s="60">
        <f t="shared" si="6"/>
        <v>2</v>
      </c>
      <c r="AC20" s="58">
        <f t="shared" si="7"/>
        <v>3</v>
      </c>
      <c r="AD20" s="59">
        <f t="shared" si="8"/>
        <v>3</v>
      </c>
      <c r="AE20" s="60">
        <f t="shared" si="9"/>
        <v>2</v>
      </c>
      <c r="AF20" s="58">
        <f t="shared" si="10"/>
        <v>3</v>
      </c>
      <c r="AG20" s="59">
        <f t="shared" si="11"/>
        <v>1</v>
      </c>
      <c r="AH20" s="59">
        <f t="shared" si="12"/>
        <v>2</v>
      </c>
      <c r="AI20" s="60">
        <f t="shared" si="13"/>
        <v>1</v>
      </c>
      <c r="AJ20" s="58">
        <f t="shared" si="14"/>
        <v>2</v>
      </c>
      <c r="AK20" s="60">
        <f t="shared" si="15"/>
        <v>1</v>
      </c>
    </row>
    <row r="21" spans="2:37" ht="19.5" customHeight="1" thickBot="1">
      <c r="B21" s="120"/>
      <c r="C21" s="125"/>
      <c r="D21" s="20" t="s">
        <v>26</v>
      </c>
      <c r="E21" s="57" t="b">
        <f>'共通スキルリスト　スキルチェックリスト'!G20</f>
        <v>0</v>
      </c>
      <c r="G21" s="21">
        <v>1</v>
      </c>
      <c r="H21" s="22">
        <v>1</v>
      </c>
      <c r="I21" s="23">
        <v>1</v>
      </c>
      <c r="J21" s="21">
        <v>2</v>
      </c>
      <c r="K21" s="22">
        <v>2</v>
      </c>
      <c r="L21" s="23">
        <v>4</v>
      </c>
      <c r="M21" s="21">
        <v>1</v>
      </c>
      <c r="N21" s="22">
        <v>1</v>
      </c>
      <c r="O21" s="23">
        <v>1</v>
      </c>
      <c r="P21" s="21">
        <v>2</v>
      </c>
      <c r="Q21" s="22">
        <v>1</v>
      </c>
      <c r="R21" s="22">
        <v>1</v>
      </c>
      <c r="S21" s="23">
        <v>1</v>
      </c>
      <c r="T21" s="21">
        <v>2</v>
      </c>
      <c r="U21" s="23">
        <v>1</v>
      </c>
      <c r="W21" s="58">
        <f t="shared" si="1"/>
        <v>1</v>
      </c>
      <c r="X21" s="59">
        <f t="shared" si="2"/>
        <v>1</v>
      </c>
      <c r="Y21" s="60">
        <f t="shared" si="3"/>
        <v>1</v>
      </c>
      <c r="Z21" s="58">
        <f t="shared" si="4"/>
        <v>2</v>
      </c>
      <c r="AA21" s="59">
        <f t="shared" si="5"/>
        <v>2</v>
      </c>
      <c r="AB21" s="60">
        <f t="shared" si="6"/>
        <v>4</v>
      </c>
      <c r="AC21" s="58">
        <f t="shared" si="7"/>
        <v>1</v>
      </c>
      <c r="AD21" s="59">
        <f t="shared" si="8"/>
        <v>1</v>
      </c>
      <c r="AE21" s="60">
        <f t="shared" si="9"/>
        <v>1</v>
      </c>
      <c r="AF21" s="58">
        <f t="shared" si="10"/>
        <v>2</v>
      </c>
      <c r="AG21" s="59">
        <f t="shared" si="11"/>
        <v>1</v>
      </c>
      <c r="AH21" s="59">
        <f t="shared" si="12"/>
        <v>1</v>
      </c>
      <c r="AI21" s="60">
        <f t="shared" si="13"/>
        <v>1</v>
      </c>
      <c r="AJ21" s="58">
        <f t="shared" si="14"/>
        <v>2</v>
      </c>
      <c r="AK21" s="60">
        <f t="shared" si="15"/>
        <v>1</v>
      </c>
    </row>
    <row r="22" spans="2:37" ht="18.75" customHeight="1">
      <c r="B22" s="126" t="s">
        <v>73</v>
      </c>
      <c r="C22" s="121" t="s">
        <v>389</v>
      </c>
      <c r="D22" s="28" t="s">
        <v>27</v>
      </c>
      <c r="E22" s="76" t="b">
        <f>'共通スキルリスト　スキルチェックリスト'!G21</f>
        <v>0</v>
      </c>
      <c r="G22" s="29">
        <v>3</v>
      </c>
      <c r="H22" s="30">
        <v>3</v>
      </c>
      <c r="I22" s="31">
        <v>3</v>
      </c>
      <c r="J22" s="29">
        <v>2</v>
      </c>
      <c r="K22" s="30">
        <v>1</v>
      </c>
      <c r="L22" s="31">
        <v>1</v>
      </c>
      <c r="M22" s="29">
        <v>4</v>
      </c>
      <c r="N22" s="30">
        <v>3</v>
      </c>
      <c r="O22" s="31">
        <v>3</v>
      </c>
      <c r="P22" s="29">
        <v>3</v>
      </c>
      <c r="Q22" s="30">
        <v>3</v>
      </c>
      <c r="R22" s="30">
        <v>3</v>
      </c>
      <c r="S22" s="31">
        <v>3</v>
      </c>
      <c r="T22" s="29">
        <v>3</v>
      </c>
      <c r="U22" s="31">
        <v>2</v>
      </c>
      <c r="W22" s="82">
        <f t="shared" si="1"/>
        <v>3</v>
      </c>
      <c r="X22" s="83">
        <f t="shared" si="2"/>
        <v>3</v>
      </c>
      <c r="Y22" s="84">
        <f t="shared" si="3"/>
        <v>3</v>
      </c>
      <c r="Z22" s="82">
        <f t="shared" si="4"/>
        <v>2</v>
      </c>
      <c r="AA22" s="83">
        <f t="shared" si="5"/>
        <v>1</v>
      </c>
      <c r="AB22" s="84">
        <f t="shared" si="6"/>
        <v>1</v>
      </c>
      <c r="AC22" s="82">
        <f t="shared" si="7"/>
        <v>4</v>
      </c>
      <c r="AD22" s="83">
        <f t="shared" si="8"/>
        <v>3</v>
      </c>
      <c r="AE22" s="84">
        <f t="shared" si="9"/>
        <v>3</v>
      </c>
      <c r="AF22" s="82">
        <f t="shared" si="10"/>
        <v>3</v>
      </c>
      <c r="AG22" s="83">
        <f t="shared" si="11"/>
        <v>3</v>
      </c>
      <c r="AH22" s="83">
        <f t="shared" si="12"/>
        <v>3</v>
      </c>
      <c r="AI22" s="84">
        <f t="shared" si="13"/>
        <v>3</v>
      </c>
      <c r="AJ22" s="82">
        <f t="shared" si="14"/>
        <v>3</v>
      </c>
      <c r="AK22" s="84">
        <f t="shared" si="15"/>
        <v>2</v>
      </c>
    </row>
    <row r="23" spans="2:37" ht="18.75" customHeight="1">
      <c r="B23" s="127"/>
      <c r="C23" s="124"/>
      <c r="D23" s="20" t="s">
        <v>390</v>
      </c>
      <c r="E23" s="57" t="b">
        <f>'共通スキルリスト　スキルチェックリスト'!G22</f>
        <v>0</v>
      </c>
      <c r="G23" s="21">
        <v>3</v>
      </c>
      <c r="H23" s="22">
        <v>3</v>
      </c>
      <c r="I23" s="23">
        <v>2</v>
      </c>
      <c r="J23" s="21">
        <v>2</v>
      </c>
      <c r="K23" s="22">
        <v>1</v>
      </c>
      <c r="L23" s="23">
        <v>1</v>
      </c>
      <c r="M23" s="21">
        <v>4</v>
      </c>
      <c r="N23" s="22">
        <v>2</v>
      </c>
      <c r="O23" s="23">
        <v>2</v>
      </c>
      <c r="P23" s="21">
        <v>2</v>
      </c>
      <c r="Q23" s="22">
        <v>2</v>
      </c>
      <c r="R23" s="22">
        <v>2</v>
      </c>
      <c r="S23" s="23">
        <v>2</v>
      </c>
      <c r="T23" s="21">
        <v>3</v>
      </c>
      <c r="U23" s="23">
        <v>2</v>
      </c>
      <c r="W23" s="58">
        <f t="shared" si="1"/>
        <v>3</v>
      </c>
      <c r="X23" s="59">
        <f t="shared" si="2"/>
        <v>3</v>
      </c>
      <c r="Y23" s="60">
        <f t="shared" si="3"/>
        <v>2</v>
      </c>
      <c r="Z23" s="58">
        <f t="shared" si="4"/>
        <v>2</v>
      </c>
      <c r="AA23" s="59">
        <f t="shared" si="5"/>
        <v>1</v>
      </c>
      <c r="AB23" s="60">
        <f t="shared" si="6"/>
        <v>1</v>
      </c>
      <c r="AC23" s="58">
        <f t="shared" si="7"/>
        <v>4</v>
      </c>
      <c r="AD23" s="59">
        <f t="shared" si="8"/>
        <v>2</v>
      </c>
      <c r="AE23" s="60">
        <f t="shared" si="9"/>
        <v>2</v>
      </c>
      <c r="AF23" s="58">
        <f t="shared" si="10"/>
        <v>2</v>
      </c>
      <c r="AG23" s="59">
        <f t="shared" si="11"/>
        <v>2</v>
      </c>
      <c r="AH23" s="59">
        <f t="shared" si="12"/>
        <v>2</v>
      </c>
      <c r="AI23" s="60">
        <f t="shared" si="13"/>
        <v>2</v>
      </c>
      <c r="AJ23" s="58">
        <f t="shared" si="14"/>
        <v>3</v>
      </c>
      <c r="AK23" s="60">
        <f t="shared" si="15"/>
        <v>2</v>
      </c>
    </row>
    <row r="24" spans="2:37" ht="18.75" customHeight="1">
      <c r="B24" s="127"/>
      <c r="C24" s="122"/>
      <c r="D24" s="20" t="s">
        <v>391</v>
      </c>
      <c r="E24" s="57" t="b">
        <f>'共通スキルリスト　スキルチェックリスト'!G23</f>
        <v>0</v>
      </c>
      <c r="G24" s="21">
        <v>2</v>
      </c>
      <c r="H24" s="22">
        <v>2</v>
      </c>
      <c r="I24" s="23">
        <v>2</v>
      </c>
      <c r="J24" s="21">
        <v>2</v>
      </c>
      <c r="K24" s="22">
        <v>1</v>
      </c>
      <c r="L24" s="23">
        <v>1</v>
      </c>
      <c r="M24" s="21">
        <v>4</v>
      </c>
      <c r="N24" s="22">
        <v>3</v>
      </c>
      <c r="O24" s="23">
        <v>2</v>
      </c>
      <c r="P24" s="21">
        <v>2</v>
      </c>
      <c r="Q24" s="22">
        <v>2</v>
      </c>
      <c r="R24" s="22">
        <v>2</v>
      </c>
      <c r="S24" s="23">
        <v>2</v>
      </c>
      <c r="T24" s="21">
        <v>3</v>
      </c>
      <c r="U24" s="23">
        <v>2</v>
      </c>
      <c r="W24" s="58">
        <f t="shared" si="1"/>
        <v>2</v>
      </c>
      <c r="X24" s="59">
        <f t="shared" si="2"/>
        <v>2</v>
      </c>
      <c r="Y24" s="60">
        <f t="shared" si="3"/>
        <v>2</v>
      </c>
      <c r="Z24" s="58">
        <f t="shared" si="4"/>
        <v>2</v>
      </c>
      <c r="AA24" s="59">
        <f t="shared" si="5"/>
        <v>1</v>
      </c>
      <c r="AB24" s="60">
        <f t="shared" si="6"/>
        <v>1</v>
      </c>
      <c r="AC24" s="58">
        <f t="shared" si="7"/>
        <v>4</v>
      </c>
      <c r="AD24" s="59">
        <f t="shared" si="8"/>
        <v>3</v>
      </c>
      <c r="AE24" s="60">
        <f t="shared" si="9"/>
        <v>2</v>
      </c>
      <c r="AF24" s="58">
        <f t="shared" si="10"/>
        <v>2</v>
      </c>
      <c r="AG24" s="59">
        <f t="shared" si="11"/>
        <v>2</v>
      </c>
      <c r="AH24" s="59">
        <f t="shared" si="12"/>
        <v>2</v>
      </c>
      <c r="AI24" s="60">
        <f t="shared" si="13"/>
        <v>2</v>
      </c>
      <c r="AJ24" s="58">
        <f t="shared" si="14"/>
        <v>3</v>
      </c>
      <c r="AK24" s="60">
        <f t="shared" si="15"/>
        <v>2</v>
      </c>
    </row>
    <row r="25" spans="2:37" ht="18.75" customHeight="1">
      <c r="B25" s="127"/>
      <c r="C25" s="123" t="s">
        <v>30</v>
      </c>
      <c r="D25" s="24" t="s">
        <v>76</v>
      </c>
      <c r="E25" s="75" t="b">
        <f>'共通スキルリスト　スキルチェックリスト'!G24</f>
        <v>0</v>
      </c>
      <c r="G25" s="25">
        <v>1</v>
      </c>
      <c r="H25" s="26">
        <v>1</v>
      </c>
      <c r="I25" s="27">
        <v>1</v>
      </c>
      <c r="J25" s="25">
        <v>1</v>
      </c>
      <c r="K25" s="26">
        <v>1</v>
      </c>
      <c r="L25" s="27">
        <v>1</v>
      </c>
      <c r="M25" s="25">
        <v>2</v>
      </c>
      <c r="N25" s="26">
        <v>4</v>
      </c>
      <c r="O25" s="27">
        <v>2</v>
      </c>
      <c r="P25" s="25">
        <v>2</v>
      </c>
      <c r="Q25" s="26">
        <v>2</v>
      </c>
      <c r="R25" s="26">
        <v>2</v>
      </c>
      <c r="S25" s="27">
        <v>2</v>
      </c>
      <c r="T25" s="25">
        <v>2</v>
      </c>
      <c r="U25" s="27">
        <v>2</v>
      </c>
      <c r="W25" s="79">
        <f t="shared" si="1"/>
        <v>1</v>
      </c>
      <c r="X25" s="80">
        <f t="shared" si="2"/>
        <v>1</v>
      </c>
      <c r="Y25" s="81">
        <f t="shared" si="3"/>
        <v>1</v>
      </c>
      <c r="Z25" s="79">
        <f t="shared" si="4"/>
        <v>1</v>
      </c>
      <c r="AA25" s="80">
        <f t="shared" si="5"/>
        <v>1</v>
      </c>
      <c r="AB25" s="81">
        <f t="shared" si="6"/>
        <v>1</v>
      </c>
      <c r="AC25" s="79">
        <f t="shared" si="7"/>
        <v>2</v>
      </c>
      <c r="AD25" s="80">
        <f t="shared" si="8"/>
        <v>4</v>
      </c>
      <c r="AE25" s="81">
        <f t="shared" si="9"/>
        <v>2</v>
      </c>
      <c r="AF25" s="79">
        <f t="shared" si="10"/>
        <v>2</v>
      </c>
      <c r="AG25" s="80">
        <f t="shared" si="11"/>
        <v>2</v>
      </c>
      <c r="AH25" s="80">
        <f t="shared" si="12"/>
        <v>2</v>
      </c>
      <c r="AI25" s="81">
        <f t="shared" si="13"/>
        <v>2</v>
      </c>
      <c r="AJ25" s="79">
        <f t="shared" si="14"/>
        <v>2</v>
      </c>
      <c r="AK25" s="81">
        <f t="shared" si="15"/>
        <v>2</v>
      </c>
    </row>
    <row r="26" spans="2:37" ht="18.75" customHeight="1">
      <c r="B26" s="127"/>
      <c r="C26" s="122"/>
      <c r="D26" s="20" t="s">
        <v>32</v>
      </c>
      <c r="E26" s="57" t="b">
        <f>'共通スキルリスト　スキルチェックリスト'!G25</f>
        <v>0</v>
      </c>
      <c r="G26" s="21">
        <v>1</v>
      </c>
      <c r="H26" s="22">
        <v>1</v>
      </c>
      <c r="I26" s="23">
        <v>1</v>
      </c>
      <c r="J26" s="21">
        <v>1</v>
      </c>
      <c r="K26" s="22">
        <v>1</v>
      </c>
      <c r="L26" s="23">
        <v>1</v>
      </c>
      <c r="M26" s="21">
        <v>2</v>
      </c>
      <c r="N26" s="22">
        <v>4</v>
      </c>
      <c r="O26" s="23">
        <v>2</v>
      </c>
      <c r="P26" s="21">
        <v>2</v>
      </c>
      <c r="Q26" s="22">
        <v>2</v>
      </c>
      <c r="R26" s="22">
        <v>2</v>
      </c>
      <c r="S26" s="23">
        <v>2</v>
      </c>
      <c r="T26" s="21">
        <v>2</v>
      </c>
      <c r="U26" s="23">
        <v>2</v>
      </c>
      <c r="W26" s="58">
        <f t="shared" si="1"/>
        <v>1</v>
      </c>
      <c r="X26" s="59">
        <f t="shared" si="2"/>
        <v>1</v>
      </c>
      <c r="Y26" s="60">
        <f t="shared" si="3"/>
        <v>1</v>
      </c>
      <c r="Z26" s="58">
        <f t="shared" si="4"/>
        <v>1</v>
      </c>
      <c r="AA26" s="59">
        <f t="shared" si="5"/>
        <v>1</v>
      </c>
      <c r="AB26" s="60">
        <f t="shared" si="6"/>
        <v>1</v>
      </c>
      <c r="AC26" s="58">
        <f t="shared" si="7"/>
        <v>2</v>
      </c>
      <c r="AD26" s="59">
        <f t="shared" si="8"/>
        <v>4</v>
      </c>
      <c r="AE26" s="60">
        <f t="shared" si="9"/>
        <v>2</v>
      </c>
      <c r="AF26" s="58">
        <f t="shared" si="10"/>
        <v>2</v>
      </c>
      <c r="AG26" s="59">
        <f t="shared" si="11"/>
        <v>2</v>
      </c>
      <c r="AH26" s="59">
        <f t="shared" si="12"/>
        <v>2</v>
      </c>
      <c r="AI26" s="60">
        <f t="shared" si="13"/>
        <v>2</v>
      </c>
      <c r="AJ26" s="58">
        <f t="shared" si="14"/>
        <v>2</v>
      </c>
      <c r="AK26" s="60">
        <f t="shared" si="15"/>
        <v>2</v>
      </c>
    </row>
    <row r="27" spans="2:37" ht="18.75" customHeight="1">
      <c r="B27" s="127"/>
      <c r="C27" s="123" t="s">
        <v>86</v>
      </c>
      <c r="D27" s="24" t="s">
        <v>28</v>
      </c>
      <c r="E27" s="75" t="b">
        <f>'共通スキルリスト　スキルチェックリスト'!G26</f>
        <v>0</v>
      </c>
      <c r="G27" s="25">
        <v>1</v>
      </c>
      <c r="H27" s="26">
        <v>1</v>
      </c>
      <c r="I27" s="27">
        <v>1</v>
      </c>
      <c r="J27" s="25">
        <v>1</v>
      </c>
      <c r="K27" s="26">
        <v>1</v>
      </c>
      <c r="L27" s="27">
        <v>1</v>
      </c>
      <c r="M27" s="25">
        <v>2</v>
      </c>
      <c r="N27" s="26">
        <v>2</v>
      </c>
      <c r="O27" s="27">
        <v>4</v>
      </c>
      <c r="P27" s="25">
        <v>2</v>
      </c>
      <c r="Q27" s="26">
        <v>3</v>
      </c>
      <c r="R27" s="26">
        <v>3</v>
      </c>
      <c r="S27" s="27">
        <v>2</v>
      </c>
      <c r="T27" s="25">
        <v>2</v>
      </c>
      <c r="U27" s="27">
        <v>2</v>
      </c>
      <c r="W27" s="79">
        <f t="shared" si="1"/>
        <v>1</v>
      </c>
      <c r="X27" s="80">
        <f t="shared" si="2"/>
        <v>1</v>
      </c>
      <c r="Y27" s="81">
        <f t="shared" si="3"/>
        <v>1</v>
      </c>
      <c r="Z27" s="79">
        <f t="shared" si="4"/>
        <v>1</v>
      </c>
      <c r="AA27" s="80">
        <f t="shared" si="5"/>
        <v>1</v>
      </c>
      <c r="AB27" s="81">
        <f t="shared" si="6"/>
        <v>1</v>
      </c>
      <c r="AC27" s="79">
        <f t="shared" si="7"/>
        <v>2</v>
      </c>
      <c r="AD27" s="80">
        <f t="shared" si="8"/>
        <v>2</v>
      </c>
      <c r="AE27" s="81">
        <f t="shared" si="9"/>
        <v>4</v>
      </c>
      <c r="AF27" s="79">
        <f t="shared" si="10"/>
        <v>2</v>
      </c>
      <c r="AG27" s="80">
        <f t="shared" si="11"/>
        <v>3</v>
      </c>
      <c r="AH27" s="80">
        <f t="shared" si="12"/>
        <v>3</v>
      </c>
      <c r="AI27" s="81">
        <f t="shared" si="13"/>
        <v>2</v>
      </c>
      <c r="AJ27" s="79">
        <f t="shared" si="14"/>
        <v>2</v>
      </c>
      <c r="AK27" s="81">
        <f t="shared" si="15"/>
        <v>2</v>
      </c>
    </row>
    <row r="28" spans="2:37" ht="19.5" customHeight="1" thickBot="1">
      <c r="B28" s="128"/>
      <c r="C28" s="125"/>
      <c r="D28" s="20" t="s">
        <v>29</v>
      </c>
      <c r="E28" s="57" t="b">
        <f>'共通スキルリスト　スキルチェックリスト'!G27</f>
        <v>0</v>
      </c>
      <c r="G28" s="21">
        <v>1</v>
      </c>
      <c r="H28" s="22">
        <v>1</v>
      </c>
      <c r="I28" s="23">
        <v>1</v>
      </c>
      <c r="J28" s="21">
        <v>1</v>
      </c>
      <c r="K28" s="22">
        <v>1</v>
      </c>
      <c r="L28" s="23">
        <v>1</v>
      </c>
      <c r="M28" s="21">
        <v>2</v>
      </c>
      <c r="N28" s="22">
        <v>2</v>
      </c>
      <c r="O28" s="23">
        <v>4</v>
      </c>
      <c r="P28" s="21">
        <v>2</v>
      </c>
      <c r="Q28" s="22">
        <v>3</v>
      </c>
      <c r="R28" s="22">
        <v>3</v>
      </c>
      <c r="S28" s="23">
        <v>2</v>
      </c>
      <c r="T28" s="21">
        <v>2</v>
      </c>
      <c r="U28" s="23">
        <v>2</v>
      </c>
      <c r="W28" s="58">
        <f t="shared" si="1"/>
        <v>1</v>
      </c>
      <c r="X28" s="59">
        <f t="shared" si="2"/>
        <v>1</v>
      </c>
      <c r="Y28" s="60">
        <f t="shared" si="3"/>
        <v>1</v>
      </c>
      <c r="Z28" s="58">
        <f t="shared" si="4"/>
        <v>1</v>
      </c>
      <c r="AA28" s="59">
        <f t="shared" si="5"/>
        <v>1</v>
      </c>
      <c r="AB28" s="60">
        <f t="shared" si="6"/>
        <v>1</v>
      </c>
      <c r="AC28" s="58">
        <f t="shared" si="7"/>
        <v>2</v>
      </c>
      <c r="AD28" s="59">
        <f t="shared" si="8"/>
        <v>2</v>
      </c>
      <c r="AE28" s="60">
        <f t="shared" si="9"/>
        <v>4</v>
      </c>
      <c r="AF28" s="58">
        <f t="shared" si="10"/>
        <v>2</v>
      </c>
      <c r="AG28" s="59">
        <f t="shared" si="11"/>
        <v>3</v>
      </c>
      <c r="AH28" s="59">
        <f t="shared" si="12"/>
        <v>3</v>
      </c>
      <c r="AI28" s="60">
        <f t="shared" si="13"/>
        <v>2</v>
      </c>
      <c r="AJ28" s="58">
        <f t="shared" si="14"/>
        <v>2</v>
      </c>
      <c r="AK28" s="60">
        <f t="shared" si="15"/>
        <v>2</v>
      </c>
    </row>
    <row r="29" spans="2:37" ht="18.75" customHeight="1">
      <c r="B29" s="126" t="s">
        <v>72</v>
      </c>
      <c r="C29" s="121" t="s">
        <v>33</v>
      </c>
      <c r="D29" s="28" t="s">
        <v>34</v>
      </c>
      <c r="E29" s="76" t="b">
        <f>'共通スキルリスト　スキルチェックリスト'!G28</f>
        <v>0</v>
      </c>
      <c r="G29" s="29">
        <v>1</v>
      </c>
      <c r="H29" s="30">
        <v>1</v>
      </c>
      <c r="I29" s="31">
        <v>1</v>
      </c>
      <c r="J29" s="29">
        <v>1</v>
      </c>
      <c r="K29" s="30">
        <v>2</v>
      </c>
      <c r="L29" s="31">
        <v>1</v>
      </c>
      <c r="M29" s="29">
        <v>1</v>
      </c>
      <c r="N29" s="30">
        <v>3</v>
      </c>
      <c r="O29" s="31">
        <v>3</v>
      </c>
      <c r="P29" s="29">
        <v>4</v>
      </c>
      <c r="Q29" s="30">
        <v>4</v>
      </c>
      <c r="R29" s="30">
        <v>4</v>
      </c>
      <c r="S29" s="31">
        <v>3</v>
      </c>
      <c r="T29" s="29">
        <v>2</v>
      </c>
      <c r="U29" s="31">
        <v>3</v>
      </c>
      <c r="W29" s="82">
        <f t="shared" si="1"/>
        <v>1</v>
      </c>
      <c r="X29" s="83">
        <f t="shared" si="2"/>
        <v>1</v>
      </c>
      <c r="Y29" s="84">
        <f t="shared" si="3"/>
        <v>1</v>
      </c>
      <c r="Z29" s="82">
        <f t="shared" si="4"/>
        <v>1</v>
      </c>
      <c r="AA29" s="83">
        <f t="shared" si="5"/>
        <v>2</v>
      </c>
      <c r="AB29" s="84">
        <f t="shared" si="6"/>
        <v>1</v>
      </c>
      <c r="AC29" s="82">
        <f t="shared" si="7"/>
        <v>1</v>
      </c>
      <c r="AD29" s="83">
        <f t="shared" si="8"/>
        <v>3</v>
      </c>
      <c r="AE29" s="84">
        <f t="shared" si="9"/>
        <v>3</v>
      </c>
      <c r="AF29" s="82">
        <f t="shared" si="10"/>
        <v>4</v>
      </c>
      <c r="AG29" s="83">
        <f t="shared" si="11"/>
        <v>4</v>
      </c>
      <c r="AH29" s="83">
        <f t="shared" si="12"/>
        <v>4</v>
      </c>
      <c r="AI29" s="84">
        <f t="shared" si="13"/>
        <v>3</v>
      </c>
      <c r="AJ29" s="82">
        <f t="shared" si="14"/>
        <v>2</v>
      </c>
      <c r="AK29" s="84">
        <f t="shared" si="15"/>
        <v>3</v>
      </c>
    </row>
    <row r="30" spans="2:37" ht="18.75" customHeight="1">
      <c r="B30" s="127"/>
      <c r="C30" s="124"/>
      <c r="D30" s="20" t="s">
        <v>35</v>
      </c>
      <c r="E30" s="57" t="b">
        <f>'共通スキルリスト　スキルチェックリスト'!G29</f>
        <v>0</v>
      </c>
      <c r="G30" s="21">
        <v>1</v>
      </c>
      <c r="H30" s="22">
        <v>1</v>
      </c>
      <c r="I30" s="23">
        <v>1</v>
      </c>
      <c r="J30" s="21">
        <v>1</v>
      </c>
      <c r="K30" s="22">
        <v>3</v>
      </c>
      <c r="L30" s="23">
        <v>1</v>
      </c>
      <c r="M30" s="21">
        <v>3</v>
      </c>
      <c r="N30" s="22">
        <v>3</v>
      </c>
      <c r="O30" s="23">
        <v>3</v>
      </c>
      <c r="P30" s="21">
        <v>4</v>
      </c>
      <c r="Q30" s="22">
        <v>4</v>
      </c>
      <c r="R30" s="22">
        <v>3</v>
      </c>
      <c r="S30" s="23">
        <v>3</v>
      </c>
      <c r="T30" s="21">
        <v>1</v>
      </c>
      <c r="U30" s="23">
        <v>3</v>
      </c>
      <c r="W30" s="58">
        <f t="shared" si="1"/>
        <v>1</v>
      </c>
      <c r="X30" s="59">
        <f t="shared" si="2"/>
        <v>1</v>
      </c>
      <c r="Y30" s="60">
        <f t="shared" si="3"/>
        <v>1</v>
      </c>
      <c r="Z30" s="58">
        <f t="shared" si="4"/>
        <v>1</v>
      </c>
      <c r="AA30" s="59">
        <f t="shared" si="5"/>
        <v>3</v>
      </c>
      <c r="AB30" s="60">
        <f t="shared" si="6"/>
        <v>1</v>
      </c>
      <c r="AC30" s="58">
        <f t="shared" si="7"/>
        <v>3</v>
      </c>
      <c r="AD30" s="59">
        <f t="shared" si="8"/>
        <v>3</v>
      </c>
      <c r="AE30" s="60">
        <f t="shared" si="9"/>
        <v>3</v>
      </c>
      <c r="AF30" s="58">
        <f t="shared" si="10"/>
        <v>4</v>
      </c>
      <c r="AG30" s="59">
        <f t="shared" si="11"/>
        <v>4</v>
      </c>
      <c r="AH30" s="59">
        <f t="shared" si="12"/>
        <v>3</v>
      </c>
      <c r="AI30" s="60">
        <f t="shared" si="13"/>
        <v>3</v>
      </c>
      <c r="AJ30" s="58">
        <f t="shared" si="14"/>
        <v>1</v>
      </c>
      <c r="AK30" s="60">
        <f t="shared" si="15"/>
        <v>3</v>
      </c>
    </row>
    <row r="31" spans="2:37" ht="18.75" customHeight="1">
      <c r="B31" s="127"/>
      <c r="C31" s="124"/>
      <c r="D31" s="20" t="s">
        <v>36</v>
      </c>
      <c r="E31" s="57" t="b">
        <f>'共通スキルリスト　スキルチェックリスト'!G30</f>
        <v>0</v>
      </c>
      <c r="G31" s="21">
        <v>1</v>
      </c>
      <c r="H31" s="22">
        <v>1</v>
      </c>
      <c r="I31" s="23">
        <v>1</v>
      </c>
      <c r="J31" s="21">
        <v>1</v>
      </c>
      <c r="K31" s="22">
        <v>2</v>
      </c>
      <c r="L31" s="23">
        <v>1</v>
      </c>
      <c r="M31" s="21">
        <v>2</v>
      </c>
      <c r="N31" s="22">
        <v>2</v>
      </c>
      <c r="O31" s="23">
        <v>3</v>
      </c>
      <c r="P31" s="21">
        <v>4</v>
      </c>
      <c r="Q31" s="22">
        <v>4</v>
      </c>
      <c r="R31" s="22">
        <v>3</v>
      </c>
      <c r="S31" s="23">
        <v>3</v>
      </c>
      <c r="T31" s="21">
        <v>2</v>
      </c>
      <c r="U31" s="23">
        <v>3</v>
      </c>
      <c r="W31" s="58">
        <f t="shared" si="1"/>
        <v>1</v>
      </c>
      <c r="X31" s="59">
        <f t="shared" si="2"/>
        <v>1</v>
      </c>
      <c r="Y31" s="60">
        <f t="shared" si="3"/>
        <v>1</v>
      </c>
      <c r="Z31" s="58">
        <f t="shared" si="4"/>
        <v>1</v>
      </c>
      <c r="AA31" s="59">
        <f t="shared" si="5"/>
        <v>2</v>
      </c>
      <c r="AB31" s="60">
        <f t="shared" si="6"/>
        <v>1</v>
      </c>
      <c r="AC31" s="58">
        <f t="shared" si="7"/>
        <v>2</v>
      </c>
      <c r="AD31" s="59">
        <f t="shared" si="8"/>
        <v>2</v>
      </c>
      <c r="AE31" s="60">
        <f t="shared" si="9"/>
        <v>3</v>
      </c>
      <c r="AF31" s="58">
        <f t="shared" si="10"/>
        <v>4</v>
      </c>
      <c r="AG31" s="59">
        <f t="shared" si="11"/>
        <v>4</v>
      </c>
      <c r="AH31" s="59">
        <f t="shared" si="12"/>
        <v>3</v>
      </c>
      <c r="AI31" s="60">
        <f t="shared" si="13"/>
        <v>3</v>
      </c>
      <c r="AJ31" s="58">
        <f t="shared" si="14"/>
        <v>2</v>
      </c>
      <c r="AK31" s="60">
        <f t="shared" si="15"/>
        <v>3</v>
      </c>
    </row>
    <row r="32" spans="2:37" ht="18.75" customHeight="1">
      <c r="B32" s="127"/>
      <c r="C32" s="124"/>
      <c r="D32" s="20" t="s">
        <v>37</v>
      </c>
      <c r="E32" s="57" t="b">
        <f>'共通スキルリスト　スキルチェックリスト'!G31</f>
        <v>0</v>
      </c>
      <c r="G32" s="21">
        <v>2</v>
      </c>
      <c r="H32" s="22">
        <v>2</v>
      </c>
      <c r="I32" s="23">
        <v>2</v>
      </c>
      <c r="J32" s="21">
        <v>1</v>
      </c>
      <c r="K32" s="22">
        <v>2</v>
      </c>
      <c r="L32" s="23">
        <v>1</v>
      </c>
      <c r="M32" s="21">
        <v>2</v>
      </c>
      <c r="N32" s="22">
        <v>2</v>
      </c>
      <c r="O32" s="23">
        <v>3</v>
      </c>
      <c r="P32" s="21">
        <v>4</v>
      </c>
      <c r="Q32" s="22">
        <v>4</v>
      </c>
      <c r="R32" s="22">
        <v>3</v>
      </c>
      <c r="S32" s="23">
        <v>3</v>
      </c>
      <c r="T32" s="21">
        <v>1</v>
      </c>
      <c r="U32" s="23">
        <v>3</v>
      </c>
      <c r="W32" s="58">
        <f t="shared" si="1"/>
        <v>2</v>
      </c>
      <c r="X32" s="59">
        <f t="shared" si="2"/>
        <v>2</v>
      </c>
      <c r="Y32" s="60">
        <f t="shared" si="3"/>
        <v>2</v>
      </c>
      <c r="Z32" s="58">
        <f t="shared" si="4"/>
        <v>1</v>
      </c>
      <c r="AA32" s="59">
        <f t="shared" si="5"/>
        <v>2</v>
      </c>
      <c r="AB32" s="60">
        <f t="shared" si="6"/>
        <v>1</v>
      </c>
      <c r="AC32" s="58">
        <f t="shared" si="7"/>
        <v>2</v>
      </c>
      <c r="AD32" s="59">
        <f t="shared" si="8"/>
        <v>2</v>
      </c>
      <c r="AE32" s="60">
        <f t="shared" si="9"/>
        <v>3</v>
      </c>
      <c r="AF32" s="58">
        <f t="shared" si="10"/>
        <v>4</v>
      </c>
      <c r="AG32" s="59">
        <f t="shared" si="11"/>
        <v>4</v>
      </c>
      <c r="AH32" s="59">
        <f t="shared" si="12"/>
        <v>3</v>
      </c>
      <c r="AI32" s="60">
        <f t="shared" si="13"/>
        <v>3</v>
      </c>
      <c r="AJ32" s="58">
        <f t="shared" si="14"/>
        <v>1</v>
      </c>
      <c r="AK32" s="60">
        <f t="shared" si="15"/>
        <v>3</v>
      </c>
    </row>
    <row r="33" spans="2:37" ht="18.75" customHeight="1">
      <c r="B33" s="127"/>
      <c r="C33" s="124"/>
      <c r="D33" s="20" t="s">
        <v>70</v>
      </c>
      <c r="E33" s="57" t="b">
        <f>'共通スキルリスト　スキルチェックリスト'!G32</f>
        <v>0</v>
      </c>
      <c r="G33" s="21">
        <v>1</v>
      </c>
      <c r="H33" s="22">
        <v>1</v>
      </c>
      <c r="I33" s="23">
        <v>1</v>
      </c>
      <c r="J33" s="21">
        <v>1</v>
      </c>
      <c r="K33" s="22">
        <v>2</v>
      </c>
      <c r="L33" s="23">
        <v>1</v>
      </c>
      <c r="M33" s="21">
        <v>1</v>
      </c>
      <c r="N33" s="22">
        <v>1</v>
      </c>
      <c r="O33" s="23">
        <v>2</v>
      </c>
      <c r="P33" s="21">
        <v>4</v>
      </c>
      <c r="Q33" s="22">
        <v>4</v>
      </c>
      <c r="R33" s="22">
        <v>3</v>
      </c>
      <c r="S33" s="23">
        <v>3</v>
      </c>
      <c r="T33" s="21">
        <v>1</v>
      </c>
      <c r="U33" s="23">
        <v>3</v>
      </c>
      <c r="W33" s="58">
        <f t="shared" si="1"/>
        <v>1</v>
      </c>
      <c r="X33" s="59">
        <f t="shared" si="2"/>
        <v>1</v>
      </c>
      <c r="Y33" s="60">
        <f t="shared" si="3"/>
        <v>1</v>
      </c>
      <c r="Z33" s="58">
        <f t="shared" si="4"/>
        <v>1</v>
      </c>
      <c r="AA33" s="59">
        <f t="shared" si="5"/>
        <v>2</v>
      </c>
      <c r="AB33" s="60">
        <f t="shared" si="6"/>
        <v>1</v>
      </c>
      <c r="AC33" s="58">
        <f t="shared" si="7"/>
        <v>1</v>
      </c>
      <c r="AD33" s="59">
        <f t="shared" si="8"/>
        <v>1</v>
      </c>
      <c r="AE33" s="60">
        <f t="shared" si="9"/>
        <v>2</v>
      </c>
      <c r="AF33" s="58">
        <f t="shared" si="10"/>
        <v>4</v>
      </c>
      <c r="AG33" s="59">
        <f t="shared" si="11"/>
        <v>4</v>
      </c>
      <c r="AH33" s="59">
        <f t="shared" si="12"/>
        <v>3</v>
      </c>
      <c r="AI33" s="60">
        <f t="shared" si="13"/>
        <v>3</v>
      </c>
      <c r="AJ33" s="58">
        <f t="shared" si="14"/>
        <v>1</v>
      </c>
      <c r="AK33" s="60">
        <f t="shared" si="15"/>
        <v>3</v>
      </c>
    </row>
    <row r="34" spans="2:37" ht="18.75" customHeight="1">
      <c r="B34" s="127"/>
      <c r="C34" s="124"/>
      <c r="D34" s="20" t="s">
        <v>38</v>
      </c>
      <c r="E34" s="57" t="b">
        <f>'共通スキルリスト　スキルチェックリスト'!G33</f>
        <v>0</v>
      </c>
      <c r="G34" s="21">
        <v>1</v>
      </c>
      <c r="H34" s="22">
        <v>1</v>
      </c>
      <c r="I34" s="23">
        <v>1</v>
      </c>
      <c r="J34" s="21">
        <v>1</v>
      </c>
      <c r="K34" s="22">
        <v>2</v>
      </c>
      <c r="L34" s="23">
        <v>1</v>
      </c>
      <c r="M34" s="21">
        <v>1</v>
      </c>
      <c r="N34" s="22">
        <v>1</v>
      </c>
      <c r="O34" s="23">
        <v>2</v>
      </c>
      <c r="P34" s="21">
        <v>4</v>
      </c>
      <c r="Q34" s="22">
        <v>3</v>
      </c>
      <c r="R34" s="22">
        <v>3</v>
      </c>
      <c r="S34" s="23">
        <v>3</v>
      </c>
      <c r="T34" s="21">
        <v>1</v>
      </c>
      <c r="U34" s="23">
        <v>3</v>
      </c>
      <c r="W34" s="58">
        <f t="shared" si="1"/>
        <v>1</v>
      </c>
      <c r="X34" s="59">
        <f t="shared" si="2"/>
        <v>1</v>
      </c>
      <c r="Y34" s="60">
        <f t="shared" si="3"/>
        <v>1</v>
      </c>
      <c r="Z34" s="58">
        <f t="shared" si="4"/>
        <v>1</v>
      </c>
      <c r="AA34" s="59">
        <f t="shared" si="5"/>
        <v>2</v>
      </c>
      <c r="AB34" s="60">
        <f t="shared" si="6"/>
        <v>1</v>
      </c>
      <c r="AC34" s="58">
        <f t="shared" si="7"/>
        <v>1</v>
      </c>
      <c r="AD34" s="59">
        <f t="shared" si="8"/>
        <v>1</v>
      </c>
      <c r="AE34" s="60">
        <f t="shared" si="9"/>
        <v>2</v>
      </c>
      <c r="AF34" s="58">
        <f t="shared" si="10"/>
        <v>4</v>
      </c>
      <c r="AG34" s="59">
        <f t="shared" si="11"/>
        <v>3</v>
      </c>
      <c r="AH34" s="59">
        <f t="shared" si="12"/>
        <v>3</v>
      </c>
      <c r="AI34" s="60">
        <f t="shared" si="13"/>
        <v>3</v>
      </c>
      <c r="AJ34" s="58">
        <f t="shared" si="14"/>
        <v>1</v>
      </c>
      <c r="AK34" s="60">
        <f t="shared" si="15"/>
        <v>3</v>
      </c>
    </row>
    <row r="35" spans="2:37" ht="18.75" customHeight="1">
      <c r="B35" s="127"/>
      <c r="C35" s="124"/>
      <c r="D35" s="20" t="s">
        <v>39</v>
      </c>
      <c r="E35" s="57" t="b">
        <f>'共通スキルリスト　スキルチェックリスト'!G34</f>
        <v>0</v>
      </c>
      <c r="G35" s="21">
        <v>1</v>
      </c>
      <c r="H35" s="22">
        <v>1</v>
      </c>
      <c r="I35" s="23">
        <v>1</v>
      </c>
      <c r="J35" s="21">
        <v>1</v>
      </c>
      <c r="K35" s="22">
        <v>2</v>
      </c>
      <c r="L35" s="23">
        <v>1</v>
      </c>
      <c r="M35" s="21">
        <v>1</v>
      </c>
      <c r="N35" s="22">
        <v>1</v>
      </c>
      <c r="O35" s="23">
        <v>3</v>
      </c>
      <c r="P35" s="21">
        <v>3</v>
      </c>
      <c r="Q35" s="22">
        <v>4</v>
      </c>
      <c r="R35" s="22">
        <v>3</v>
      </c>
      <c r="S35" s="23">
        <v>3</v>
      </c>
      <c r="T35" s="21">
        <v>1</v>
      </c>
      <c r="U35" s="23">
        <v>3</v>
      </c>
      <c r="W35" s="58">
        <f t="shared" si="1"/>
        <v>1</v>
      </c>
      <c r="X35" s="59">
        <f t="shared" si="2"/>
        <v>1</v>
      </c>
      <c r="Y35" s="60">
        <f t="shared" si="3"/>
        <v>1</v>
      </c>
      <c r="Z35" s="58">
        <f t="shared" si="4"/>
        <v>1</v>
      </c>
      <c r="AA35" s="59">
        <f t="shared" si="5"/>
        <v>2</v>
      </c>
      <c r="AB35" s="60">
        <f t="shared" si="6"/>
        <v>1</v>
      </c>
      <c r="AC35" s="58">
        <f t="shared" si="7"/>
        <v>1</v>
      </c>
      <c r="AD35" s="59">
        <f t="shared" si="8"/>
        <v>1</v>
      </c>
      <c r="AE35" s="60">
        <f t="shared" si="9"/>
        <v>3</v>
      </c>
      <c r="AF35" s="58">
        <f t="shared" si="10"/>
        <v>3</v>
      </c>
      <c r="AG35" s="59">
        <f t="shared" si="11"/>
        <v>4</v>
      </c>
      <c r="AH35" s="59">
        <f t="shared" si="12"/>
        <v>3</v>
      </c>
      <c r="AI35" s="60">
        <f t="shared" si="13"/>
        <v>3</v>
      </c>
      <c r="AJ35" s="58">
        <f t="shared" si="14"/>
        <v>1</v>
      </c>
      <c r="AK35" s="60">
        <f t="shared" si="15"/>
        <v>3</v>
      </c>
    </row>
    <row r="36" spans="2:37" ht="18.75" customHeight="1">
      <c r="B36" s="127"/>
      <c r="C36" s="124"/>
      <c r="D36" s="20" t="s">
        <v>56</v>
      </c>
      <c r="E36" s="57" t="b">
        <f>'共通スキルリスト　スキルチェックリスト'!G35</f>
        <v>0</v>
      </c>
      <c r="G36" s="21">
        <v>1</v>
      </c>
      <c r="H36" s="22">
        <v>1</v>
      </c>
      <c r="I36" s="23">
        <v>1</v>
      </c>
      <c r="J36" s="21">
        <v>1</v>
      </c>
      <c r="K36" s="22">
        <v>2</v>
      </c>
      <c r="L36" s="23">
        <v>1</v>
      </c>
      <c r="M36" s="21">
        <v>1</v>
      </c>
      <c r="N36" s="22">
        <v>1</v>
      </c>
      <c r="O36" s="23">
        <v>3</v>
      </c>
      <c r="P36" s="21">
        <v>3</v>
      </c>
      <c r="Q36" s="22">
        <v>4</v>
      </c>
      <c r="R36" s="22">
        <v>4</v>
      </c>
      <c r="S36" s="23">
        <v>3</v>
      </c>
      <c r="T36" s="21">
        <v>3</v>
      </c>
      <c r="U36" s="23">
        <v>4</v>
      </c>
      <c r="W36" s="58">
        <f t="shared" si="1"/>
        <v>1</v>
      </c>
      <c r="X36" s="59">
        <f t="shared" si="2"/>
        <v>1</v>
      </c>
      <c r="Y36" s="60">
        <f t="shared" si="3"/>
        <v>1</v>
      </c>
      <c r="Z36" s="58">
        <f t="shared" si="4"/>
        <v>1</v>
      </c>
      <c r="AA36" s="59">
        <f t="shared" si="5"/>
        <v>2</v>
      </c>
      <c r="AB36" s="60">
        <f t="shared" si="6"/>
        <v>1</v>
      </c>
      <c r="AC36" s="58">
        <f t="shared" si="7"/>
        <v>1</v>
      </c>
      <c r="AD36" s="59">
        <f t="shared" si="8"/>
        <v>1</v>
      </c>
      <c r="AE36" s="60">
        <f t="shared" si="9"/>
        <v>3</v>
      </c>
      <c r="AF36" s="58">
        <f t="shared" si="10"/>
        <v>3</v>
      </c>
      <c r="AG36" s="59">
        <f t="shared" si="11"/>
        <v>4</v>
      </c>
      <c r="AH36" s="59">
        <f t="shared" si="12"/>
        <v>4</v>
      </c>
      <c r="AI36" s="60">
        <f t="shared" si="13"/>
        <v>3</v>
      </c>
      <c r="AJ36" s="58">
        <f t="shared" si="14"/>
        <v>3</v>
      </c>
      <c r="AK36" s="60">
        <f t="shared" si="15"/>
        <v>4</v>
      </c>
    </row>
    <row r="37" spans="2:37" ht="18.75" customHeight="1">
      <c r="B37" s="127"/>
      <c r="C37" s="124"/>
      <c r="D37" s="20" t="s">
        <v>40</v>
      </c>
      <c r="E37" s="57" t="b">
        <f>'共通スキルリスト　スキルチェックリスト'!G36</f>
        <v>0</v>
      </c>
      <c r="G37" s="21">
        <v>1</v>
      </c>
      <c r="H37" s="22">
        <v>1</v>
      </c>
      <c r="I37" s="23">
        <v>1</v>
      </c>
      <c r="J37" s="21">
        <v>1</v>
      </c>
      <c r="K37" s="22">
        <v>2</v>
      </c>
      <c r="L37" s="23">
        <v>1</v>
      </c>
      <c r="M37" s="21">
        <v>2</v>
      </c>
      <c r="N37" s="22">
        <v>2</v>
      </c>
      <c r="O37" s="23">
        <v>2</v>
      </c>
      <c r="P37" s="21">
        <v>3</v>
      </c>
      <c r="Q37" s="22">
        <v>3</v>
      </c>
      <c r="R37" s="22">
        <v>4</v>
      </c>
      <c r="S37" s="23">
        <v>3</v>
      </c>
      <c r="T37" s="21">
        <v>2</v>
      </c>
      <c r="U37" s="23">
        <v>4</v>
      </c>
      <c r="W37" s="58">
        <f t="shared" si="1"/>
        <v>1</v>
      </c>
      <c r="X37" s="59">
        <f t="shared" si="2"/>
        <v>1</v>
      </c>
      <c r="Y37" s="60">
        <f t="shared" si="3"/>
        <v>1</v>
      </c>
      <c r="Z37" s="58">
        <f t="shared" si="4"/>
        <v>1</v>
      </c>
      <c r="AA37" s="59">
        <f t="shared" si="5"/>
        <v>2</v>
      </c>
      <c r="AB37" s="60">
        <f t="shared" si="6"/>
        <v>1</v>
      </c>
      <c r="AC37" s="58">
        <f t="shared" si="7"/>
        <v>2</v>
      </c>
      <c r="AD37" s="59">
        <f t="shared" si="8"/>
        <v>2</v>
      </c>
      <c r="AE37" s="60">
        <f t="shared" si="9"/>
        <v>2</v>
      </c>
      <c r="AF37" s="58">
        <f t="shared" si="10"/>
        <v>3</v>
      </c>
      <c r="AG37" s="59">
        <f t="shared" si="11"/>
        <v>3</v>
      </c>
      <c r="AH37" s="59">
        <f t="shared" si="12"/>
        <v>4</v>
      </c>
      <c r="AI37" s="60">
        <f t="shared" si="13"/>
        <v>3</v>
      </c>
      <c r="AJ37" s="58">
        <f t="shared" si="14"/>
        <v>2</v>
      </c>
      <c r="AK37" s="60">
        <f t="shared" si="15"/>
        <v>4</v>
      </c>
    </row>
    <row r="38" spans="2:37" ht="18.75" customHeight="1">
      <c r="B38" s="127"/>
      <c r="C38" s="122"/>
      <c r="D38" s="20" t="s">
        <v>41</v>
      </c>
      <c r="E38" s="57" t="b">
        <f>'共通スキルリスト　スキルチェックリスト'!G37</f>
        <v>0</v>
      </c>
      <c r="G38" s="21">
        <v>1</v>
      </c>
      <c r="H38" s="22">
        <v>1</v>
      </c>
      <c r="I38" s="23">
        <v>2</v>
      </c>
      <c r="J38" s="21">
        <v>1</v>
      </c>
      <c r="K38" s="22">
        <v>2</v>
      </c>
      <c r="L38" s="23">
        <v>1</v>
      </c>
      <c r="M38" s="21">
        <v>2</v>
      </c>
      <c r="N38" s="22">
        <v>2</v>
      </c>
      <c r="O38" s="23">
        <v>3</v>
      </c>
      <c r="P38" s="21">
        <v>2</v>
      </c>
      <c r="Q38" s="22">
        <v>3</v>
      </c>
      <c r="R38" s="22">
        <v>2</v>
      </c>
      <c r="S38" s="23">
        <v>2</v>
      </c>
      <c r="T38" s="21">
        <v>2</v>
      </c>
      <c r="U38" s="23">
        <v>3</v>
      </c>
      <c r="W38" s="58">
        <f t="shared" si="1"/>
        <v>1</v>
      </c>
      <c r="X38" s="59">
        <f t="shared" si="2"/>
        <v>1</v>
      </c>
      <c r="Y38" s="60">
        <f t="shared" si="3"/>
        <v>2</v>
      </c>
      <c r="Z38" s="58">
        <f t="shared" si="4"/>
        <v>1</v>
      </c>
      <c r="AA38" s="59">
        <f t="shared" si="5"/>
        <v>2</v>
      </c>
      <c r="AB38" s="60">
        <f t="shared" si="6"/>
        <v>1</v>
      </c>
      <c r="AC38" s="58">
        <f t="shared" si="7"/>
        <v>2</v>
      </c>
      <c r="AD38" s="59">
        <f t="shared" si="8"/>
        <v>2</v>
      </c>
      <c r="AE38" s="60">
        <f t="shared" si="9"/>
        <v>3</v>
      </c>
      <c r="AF38" s="58">
        <f t="shared" si="10"/>
        <v>2</v>
      </c>
      <c r="AG38" s="59">
        <f t="shared" si="11"/>
        <v>3</v>
      </c>
      <c r="AH38" s="59">
        <f t="shared" si="12"/>
        <v>2</v>
      </c>
      <c r="AI38" s="60">
        <f t="shared" si="13"/>
        <v>2</v>
      </c>
      <c r="AJ38" s="58">
        <f t="shared" si="14"/>
        <v>2</v>
      </c>
      <c r="AK38" s="60">
        <f t="shared" si="15"/>
        <v>3</v>
      </c>
    </row>
    <row r="39" spans="2:37" ht="18.75" customHeight="1">
      <c r="B39" s="127"/>
      <c r="C39" s="123" t="s">
        <v>42</v>
      </c>
      <c r="D39" s="24" t="s">
        <v>43</v>
      </c>
      <c r="E39" s="75" t="b">
        <f>'共通スキルリスト　スキルチェックリスト'!G38</f>
        <v>0</v>
      </c>
      <c r="G39" s="25">
        <v>2</v>
      </c>
      <c r="H39" s="26">
        <v>2</v>
      </c>
      <c r="I39" s="27">
        <v>2</v>
      </c>
      <c r="J39" s="25">
        <v>2</v>
      </c>
      <c r="K39" s="26">
        <v>2</v>
      </c>
      <c r="L39" s="27">
        <v>1</v>
      </c>
      <c r="M39" s="25">
        <v>2</v>
      </c>
      <c r="N39" s="26">
        <v>2</v>
      </c>
      <c r="O39" s="27">
        <v>2</v>
      </c>
      <c r="P39" s="25">
        <v>2</v>
      </c>
      <c r="Q39" s="26">
        <v>2</v>
      </c>
      <c r="R39" s="26">
        <v>2</v>
      </c>
      <c r="S39" s="27">
        <v>4</v>
      </c>
      <c r="T39" s="25">
        <v>2</v>
      </c>
      <c r="U39" s="27">
        <v>3</v>
      </c>
      <c r="W39" s="79">
        <f t="shared" si="1"/>
        <v>2</v>
      </c>
      <c r="X39" s="80">
        <f t="shared" si="2"/>
        <v>2</v>
      </c>
      <c r="Y39" s="81">
        <f t="shared" si="3"/>
        <v>2</v>
      </c>
      <c r="Z39" s="79">
        <f t="shared" si="4"/>
        <v>2</v>
      </c>
      <c r="AA39" s="80">
        <f t="shared" si="5"/>
        <v>2</v>
      </c>
      <c r="AB39" s="81">
        <f t="shared" si="6"/>
        <v>1</v>
      </c>
      <c r="AC39" s="79">
        <f t="shared" si="7"/>
        <v>2</v>
      </c>
      <c r="AD39" s="80">
        <f t="shared" si="8"/>
        <v>2</v>
      </c>
      <c r="AE39" s="81">
        <f t="shared" si="9"/>
        <v>2</v>
      </c>
      <c r="AF39" s="79">
        <f t="shared" si="10"/>
        <v>2</v>
      </c>
      <c r="AG39" s="80">
        <f t="shared" si="11"/>
        <v>2</v>
      </c>
      <c r="AH39" s="80">
        <f t="shared" si="12"/>
        <v>2</v>
      </c>
      <c r="AI39" s="81">
        <f t="shared" si="13"/>
        <v>4</v>
      </c>
      <c r="AJ39" s="79">
        <f t="shared" si="14"/>
        <v>2</v>
      </c>
      <c r="AK39" s="81">
        <f t="shared" si="15"/>
        <v>3</v>
      </c>
    </row>
    <row r="40" spans="2:37" ht="18.75" customHeight="1">
      <c r="B40" s="127"/>
      <c r="C40" s="124"/>
      <c r="D40" s="20" t="s">
        <v>84</v>
      </c>
      <c r="E40" s="57" t="b">
        <f>'共通スキルリスト　スキルチェックリスト'!G39</f>
        <v>0</v>
      </c>
      <c r="G40" s="21">
        <v>1</v>
      </c>
      <c r="H40" s="22">
        <v>1</v>
      </c>
      <c r="I40" s="23">
        <v>1</v>
      </c>
      <c r="J40" s="21">
        <v>1</v>
      </c>
      <c r="K40" s="22">
        <v>1</v>
      </c>
      <c r="L40" s="23">
        <v>1</v>
      </c>
      <c r="M40" s="21">
        <v>2</v>
      </c>
      <c r="N40" s="22">
        <v>2</v>
      </c>
      <c r="O40" s="23">
        <v>3</v>
      </c>
      <c r="P40" s="21">
        <v>2</v>
      </c>
      <c r="Q40" s="22">
        <v>2</v>
      </c>
      <c r="R40" s="22">
        <v>2</v>
      </c>
      <c r="S40" s="23">
        <v>2</v>
      </c>
      <c r="T40" s="21">
        <v>2</v>
      </c>
      <c r="U40" s="23">
        <v>3</v>
      </c>
      <c r="W40" s="58">
        <f t="shared" si="1"/>
        <v>1</v>
      </c>
      <c r="X40" s="59">
        <f t="shared" si="2"/>
        <v>1</v>
      </c>
      <c r="Y40" s="60">
        <f t="shared" si="3"/>
        <v>1</v>
      </c>
      <c r="Z40" s="58">
        <f t="shared" si="4"/>
        <v>1</v>
      </c>
      <c r="AA40" s="59">
        <f t="shared" si="5"/>
        <v>1</v>
      </c>
      <c r="AB40" s="60">
        <f t="shared" si="6"/>
        <v>1</v>
      </c>
      <c r="AC40" s="58">
        <f t="shared" si="7"/>
        <v>2</v>
      </c>
      <c r="AD40" s="59">
        <f t="shared" si="8"/>
        <v>2</v>
      </c>
      <c r="AE40" s="60">
        <f t="shared" si="9"/>
        <v>3</v>
      </c>
      <c r="AF40" s="58">
        <f t="shared" si="10"/>
        <v>2</v>
      </c>
      <c r="AG40" s="59">
        <f t="shared" si="11"/>
        <v>2</v>
      </c>
      <c r="AH40" s="59">
        <f t="shared" si="12"/>
        <v>2</v>
      </c>
      <c r="AI40" s="60">
        <f t="shared" si="13"/>
        <v>2</v>
      </c>
      <c r="AJ40" s="58">
        <f t="shared" si="14"/>
        <v>2</v>
      </c>
      <c r="AK40" s="60">
        <f t="shared" si="15"/>
        <v>3</v>
      </c>
    </row>
    <row r="41" spans="2:37" ht="19.5" customHeight="1" thickBot="1">
      <c r="B41" s="128"/>
      <c r="C41" s="125"/>
      <c r="D41" s="20" t="s">
        <v>85</v>
      </c>
      <c r="E41" s="57" t="b">
        <f>'共通スキルリスト　スキルチェックリスト'!G40</f>
        <v>0</v>
      </c>
      <c r="G41" s="21">
        <v>2</v>
      </c>
      <c r="H41" s="22">
        <v>2</v>
      </c>
      <c r="I41" s="23">
        <v>2</v>
      </c>
      <c r="J41" s="21">
        <v>2</v>
      </c>
      <c r="K41" s="22">
        <v>2</v>
      </c>
      <c r="L41" s="23">
        <v>1</v>
      </c>
      <c r="M41" s="21">
        <v>2</v>
      </c>
      <c r="N41" s="22">
        <v>2</v>
      </c>
      <c r="O41" s="23">
        <v>2</v>
      </c>
      <c r="P41" s="21">
        <v>2</v>
      </c>
      <c r="Q41" s="22">
        <v>2</v>
      </c>
      <c r="R41" s="22">
        <v>2</v>
      </c>
      <c r="S41" s="23">
        <v>2</v>
      </c>
      <c r="T41" s="21">
        <v>2</v>
      </c>
      <c r="U41" s="23">
        <v>2</v>
      </c>
      <c r="W41" s="58">
        <f t="shared" si="1"/>
        <v>2</v>
      </c>
      <c r="X41" s="59">
        <f t="shared" si="2"/>
        <v>2</v>
      </c>
      <c r="Y41" s="60">
        <f t="shared" si="3"/>
        <v>2</v>
      </c>
      <c r="Z41" s="58">
        <f t="shared" si="4"/>
        <v>2</v>
      </c>
      <c r="AA41" s="59">
        <f t="shared" si="5"/>
        <v>2</v>
      </c>
      <c r="AB41" s="60">
        <f t="shared" si="6"/>
        <v>1</v>
      </c>
      <c r="AC41" s="58">
        <f t="shared" si="7"/>
        <v>2</v>
      </c>
      <c r="AD41" s="59">
        <f t="shared" si="8"/>
        <v>2</v>
      </c>
      <c r="AE41" s="60">
        <f t="shared" si="9"/>
        <v>2</v>
      </c>
      <c r="AF41" s="58">
        <f t="shared" si="10"/>
        <v>2</v>
      </c>
      <c r="AG41" s="59">
        <f t="shared" si="11"/>
        <v>2</v>
      </c>
      <c r="AH41" s="59">
        <f t="shared" si="12"/>
        <v>2</v>
      </c>
      <c r="AI41" s="60">
        <f t="shared" si="13"/>
        <v>2</v>
      </c>
      <c r="AJ41" s="58">
        <f t="shared" si="14"/>
        <v>2</v>
      </c>
      <c r="AK41" s="60">
        <f t="shared" si="15"/>
        <v>2</v>
      </c>
    </row>
    <row r="42" spans="2:37" ht="18.75" customHeight="1">
      <c r="B42" s="126" t="s">
        <v>71</v>
      </c>
      <c r="C42" s="121" t="s">
        <v>44</v>
      </c>
      <c r="D42" s="28" t="s">
        <v>82</v>
      </c>
      <c r="E42" s="76" t="b">
        <f>'共通スキルリスト　スキルチェックリスト'!G41</f>
        <v>0</v>
      </c>
      <c r="F42" s="32"/>
      <c r="G42" s="29">
        <v>1</v>
      </c>
      <c r="H42" s="30">
        <v>1</v>
      </c>
      <c r="I42" s="31">
        <v>1</v>
      </c>
      <c r="J42" s="29">
        <v>1</v>
      </c>
      <c r="K42" s="30">
        <v>1</v>
      </c>
      <c r="L42" s="31">
        <v>1</v>
      </c>
      <c r="M42" s="29">
        <v>1</v>
      </c>
      <c r="N42" s="30">
        <v>1</v>
      </c>
      <c r="O42" s="31">
        <v>1</v>
      </c>
      <c r="P42" s="29">
        <v>2</v>
      </c>
      <c r="Q42" s="30">
        <v>2</v>
      </c>
      <c r="R42" s="30">
        <v>1</v>
      </c>
      <c r="S42" s="31">
        <v>1</v>
      </c>
      <c r="T42" s="29">
        <v>4</v>
      </c>
      <c r="U42" s="31">
        <v>2</v>
      </c>
      <c r="V42" s="32"/>
      <c r="W42" s="82">
        <f t="shared" si="1"/>
        <v>1</v>
      </c>
      <c r="X42" s="83">
        <f t="shared" si="2"/>
        <v>1</v>
      </c>
      <c r="Y42" s="84">
        <f t="shared" si="3"/>
        <v>1</v>
      </c>
      <c r="Z42" s="82">
        <f t="shared" si="4"/>
        <v>1</v>
      </c>
      <c r="AA42" s="83">
        <f t="shared" si="5"/>
        <v>1</v>
      </c>
      <c r="AB42" s="84">
        <f t="shared" si="6"/>
        <v>1</v>
      </c>
      <c r="AC42" s="82">
        <f t="shared" si="7"/>
        <v>1</v>
      </c>
      <c r="AD42" s="83">
        <f t="shared" si="8"/>
        <v>1</v>
      </c>
      <c r="AE42" s="84">
        <f t="shared" si="9"/>
        <v>1</v>
      </c>
      <c r="AF42" s="82">
        <f t="shared" si="10"/>
        <v>2</v>
      </c>
      <c r="AG42" s="83">
        <f t="shared" si="11"/>
        <v>2</v>
      </c>
      <c r="AH42" s="83">
        <f t="shared" si="12"/>
        <v>1</v>
      </c>
      <c r="AI42" s="84">
        <f t="shared" si="13"/>
        <v>1</v>
      </c>
      <c r="AJ42" s="82">
        <f t="shared" si="14"/>
        <v>4</v>
      </c>
      <c r="AK42" s="84">
        <f t="shared" si="15"/>
        <v>2</v>
      </c>
    </row>
    <row r="43" spans="2:37" ht="18.75" customHeight="1">
      <c r="B43" s="127"/>
      <c r="C43" s="124"/>
      <c r="D43" s="20" t="s">
        <v>80</v>
      </c>
      <c r="E43" s="57" t="b">
        <f>'共通スキルリスト　スキルチェックリスト'!G42</f>
        <v>0</v>
      </c>
      <c r="G43" s="21">
        <v>2</v>
      </c>
      <c r="H43" s="22">
        <v>2</v>
      </c>
      <c r="I43" s="23">
        <v>2</v>
      </c>
      <c r="J43" s="21">
        <v>2</v>
      </c>
      <c r="K43" s="22">
        <v>1</v>
      </c>
      <c r="L43" s="23">
        <v>1</v>
      </c>
      <c r="M43" s="21">
        <v>2</v>
      </c>
      <c r="N43" s="22">
        <v>2</v>
      </c>
      <c r="O43" s="23">
        <v>2</v>
      </c>
      <c r="P43" s="21">
        <v>2</v>
      </c>
      <c r="Q43" s="22">
        <v>2</v>
      </c>
      <c r="R43" s="22">
        <v>2</v>
      </c>
      <c r="S43" s="23">
        <v>2</v>
      </c>
      <c r="T43" s="21">
        <v>4</v>
      </c>
      <c r="U43" s="23">
        <v>3</v>
      </c>
      <c r="W43" s="58">
        <f t="shared" si="1"/>
        <v>2</v>
      </c>
      <c r="X43" s="59">
        <f t="shared" si="2"/>
        <v>2</v>
      </c>
      <c r="Y43" s="60">
        <f t="shared" si="3"/>
        <v>2</v>
      </c>
      <c r="Z43" s="58">
        <f t="shared" si="4"/>
        <v>2</v>
      </c>
      <c r="AA43" s="59">
        <f t="shared" si="5"/>
        <v>1</v>
      </c>
      <c r="AB43" s="60">
        <f t="shared" si="6"/>
        <v>1</v>
      </c>
      <c r="AC43" s="58">
        <f t="shared" si="7"/>
        <v>2</v>
      </c>
      <c r="AD43" s="59">
        <f t="shared" si="8"/>
        <v>2</v>
      </c>
      <c r="AE43" s="60">
        <f t="shared" si="9"/>
        <v>2</v>
      </c>
      <c r="AF43" s="58">
        <f t="shared" si="10"/>
        <v>2</v>
      </c>
      <c r="AG43" s="59">
        <f t="shared" si="11"/>
        <v>2</v>
      </c>
      <c r="AH43" s="59">
        <f t="shared" si="12"/>
        <v>2</v>
      </c>
      <c r="AI43" s="60">
        <f t="shared" si="13"/>
        <v>2</v>
      </c>
      <c r="AJ43" s="58">
        <f t="shared" si="14"/>
        <v>4</v>
      </c>
      <c r="AK43" s="60">
        <f t="shared" si="15"/>
        <v>3</v>
      </c>
    </row>
    <row r="44" spans="2:37" ht="18.75" customHeight="1">
      <c r="B44" s="127"/>
      <c r="C44" s="124"/>
      <c r="D44" s="20" t="s">
        <v>81</v>
      </c>
      <c r="E44" s="57" t="b">
        <f>'共通スキルリスト　スキルチェックリスト'!G43</f>
        <v>0</v>
      </c>
      <c r="F44" s="32"/>
      <c r="G44" s="21">
        <v>2</v>
      </c>
      <c r="H44" s="22">
        <v>2</v>
      </c>
      <c r="I44" s="23">
        <v>2</v>
      </c>
      <c r="J44" s="21">
        <v>2</v>
      </c>
      <c r="K44" s="22">
        <v>1</v>
      </c>
      <c r="L44" s="23">
        <v>1</v>
      </c>
      <c r="M44" s="21">
        <v>2</v>
      </c>
      <c r="N44" s="22">
        <v>2</v>
      </c>
      <c r="O44" s="23">
        <v>3</v>
      </c>
      <c r="P44" s="21">
        <v>2</v>
      </c>
      <c r="Q44" s="22">
        <v>2</v>
      </c>
      <c r="R44" s="22">
        <v>2</v>
      </c>
      <c r="S44" s="23">
        <v>2</v>
      </c>
      <c r="T44" s="21">
        <v>4</v>
      </c>
      <c r="U44" s="23">
        <v>3</v>
      </c>
      <c r="V44" s="32"/>
      <c r="W44" s="58">
        <f t="shared" si="1"/>
        <v>2</v>
      </c>
      <c r="X44" s="59">
        <f t="shared" si="2"/>
        <v>2</v>
      </c>
      <c r="Y44" s="60">
        <f t="shared" si="3"/>
        <v>2</v>
      </c>
      <c r="Z44" s="58">
        <f t="shared" si="4"/>
        <v>2</v>
      </c>
      <c r="AA44" s="59">
        <f t="shared" si="5"/>
        <v>1</v>
      </c>
      <c r="AB44" s="60">
        <f t="shared" si="6"/>
        <v>1</v>
      </c>
      <c r="AC44" s="58">
        <f t="shared" si="7"/>
        <v>2</v>
      </c>
      <c r="AD44" s="59">
        <f t="shared" si="8"/>
        <v>2</v>
      </c>
      <c r="AE44" s="60">
        <f t="shared" si="9"/>
        <v>3</v>
      </c>
      <c r="AF44" s="58">
        <f t="shared" si="10"/>
        <v>2</v>
      </c>
      <c r="AG44" s="59">
        <f t="shared" si="11"/>
        <v>2</v>
      </c>
      <c r="AH44" s="59">
        <f t="shared" si="12"/>
        <v>2</v>
      </c>
      <c r="AI44" s="60">
        <f t="shared" si="13"/>
        <v>2</v>
      </c>
      <c r="AJ44" s="58">
        <f t="shared" si="14"/>
        <v>4</v>
      </c>
      <c r="AK44" s="60">
        <f t="shared" si="15"/>
        <v>3</v>
      </c>
    </row>
    <row r="45" spans="2:37" ht="18.75" customHeight="1">
      <c r="B45" s="127"/>
      <c r="C45" s="122"/>
      <c r="D45" s="20" t="s">
        <v>45</v>
      </c>
      <c r="E45" s="57" t="b">
        <f>'共通スキルリスト　スキルチェックリスト'!G44</f>
        <v>0</v>
      </c>
      <c r="F45" s="33"/>
      <c r="G45" s="21">
        <v>3</v>
      </c>
      <c r="H45" s="22">
        <v>3</v>
      </c>
      <c r="I45" s="23">
        <v>3</v>
      </c>
      <c r="J45" s="21">
        <v>2</v>
      </c>
      <c r="K45" s="22">
        <v>2</v>
      </c>
      <c r="L45" s="23">
        <v>1</v>
      </c>
      <c r="M45" s="21">
        <v>3</v>
      </c>
      <c r="N45" s="22">
        <v>3</v>
      </c>
      <c r="O45" s="23">
        <v>3</v>
      </c>
      <c r="P45" s="21">
        <v>1</v>
      </c>
      <c r="Q45" s="22">
        <v>1</v>
      </c>
      <c r="R45" s="22">
        <v>1</v>
      </c>
      <c r="S45" s="23">
        <v>1</v>
      </c>
      <c r="T45" s="21">
        <v>4</v>
      </c>
      <c r="U45" s="23">
        <v>3</v>
      </c>
      <c r="V45" s="33"/>
      <c r="W45" s="58">
        <f t="shared" si="1"/>
        <v>3</v>
      </c>
      <c r="X45" s="59">
        <f t="shared" si="2"/>
        <v>3</v>
      </c>
      <c r="Y45" s="60">
        <f t="shared" si="3"/>
        <v>3</v>
      </c>
      <c r="Z45" s="58">
        <f t="shared" si="4"/>
        <v>2</v>
      </c>
      <c r="AA45" s="59">
        <f t="shared" si="5"/>
        <v>2</v>
      </c>
      <c r="AB45" s="60">
        <f t="shared" si="6"/>
        <v>1</v>
      </c>
      <c r="AC45" s="58">
        <f t="shared" si="7"/>
        <v>3</v>
      </c>
      <c r="AD45" s="59">
        <f t="shared" si="8"/>
        <v>3</v>
      </c>
      <c r="AE45" s="60">
        <f t="shared" si="9"/>
        <v>3</v>
      </c>
      <c r="AF45" s="58">
        <f t="shared" si="10"/>
        <v>1</v>
      </c>
      <c r="AG45" s="59">
        <f t="shared" si="11"/>
        <v>1</v>
      </c>
      <c r="AH45" s="59">
        <f t="shared" si="12"/>
        <v>1</v>
      </c>
      <c r="AI45" s="60">
        <f t="shared" si="13"/>
        <v>1</v>
      </c>
      <c r="AJ45" s="58">
        <f t="shared" si="14"/>
        <v>4</v>
      </c>
      <c r="AK45" s="60">
        <f t="shared" si="15"/>
        <v>3</v>
      </c>
    </row>
    <row r="46" spans="2:37" ht="18.75" customHeight="1">
      <c r="B46" s="127"/>
      <c r="C46" s="123" t="s">
        <v>46</v>
      </c>
      <c r="D46" s="24" t="s">
        <v>78</v>
      </c>
      <c r="E46" s="75" t="b">
        <f>'共通スキルリスト　スキルチェックリスト'!G45</f>
        <v>0</v>
      </c>
      <c r="F46" s="32"/>
      <c r="G46" s="25">
        <v>1</v>
      </c>
      <c r="H46" s="26">
        <v>1</v>
      </c>
      <c r="I46" s="27">
        <v>1</v>
      </c>
      <c r="J46" s="25">
        <v>1</v>
      </c>
      <c r="K46" s="26">
        <v>1</v>
      </c>
      <c r="L46" s="27">
        <v>1</v>
      </c>
      <c r="M46" s="25">
        <v>1</v>
      </c>
      <c r="N46" s="26">
        <v>1</v>
      </c>
      <c r="O46" s="27">
        <v>3</v>
      </c>
      <c r="P46" s="25">
        <v>3</v>
      </c>
      <c r="Q46" s="26">
        <v>3</v>
      </c>
      <c r="R46" s="26">
        <v>3</v>
      </c>
      <c r="S46" s="27">
        <v>3</v>
      </c>
      <c r="T46" s="25">
        <v>3</v>
      </c>
      <c r="U46" s="27">
        <v>4</v>
      </c>
      <c r="V46" s="32"/>
      <c r="W46" s="79">
        <f t="shared" si="1"/>
        <v>1</v>
      </c>
      <c r="X46" s="80">
        <f t="shared" si="2"/>
        <v>1</v>
      </c>
      <c r="Y46" s="81">
        <f t="shared" si="3"/>
        <v>1</v>
      </c>
      <c r="Z46" s="79">
        <f t="shared" si="4"/>
        <v>1</v>
      </c>
      <c r="AA46" s="80">
        <f t="shared" si="5"/>
        <v>1</v>
      </c>
      <c r="AB46" s="81">
        <f t="shared" si="6"/>
        <v>1</v>
      </c>
      <c r="AC46" s="79">
        <f t="shared" si="7"/>
        <v>1</v>
      </c>
      <c r="AD46" s="80">
        <f t="shared" si="8"/>
        <v>1</v>
      </c>
      <c r="AE46" s="81">
        <f t="shared" si="9"/>
        <v>3</v>
      </c>
      <c r="AF46" s="79">
        <f t="shared" si="10"/>
        <v>3</v>
      </c>
      <c r="AG46" s="80">
        <f t="shared" si="11"/>
        <v>3</v>
      </c>
      <c r="AH46" s="80">
        <f t="shared" si="12"/>
        <v>3</v>
      </c>
      <c r="AI46" s="81">
        <f t="shared" si="13"/>
        <v>3</v>
      </c>
      <c r="AJ46" s="79">
        <f t="shared" si="14"/>
        <v>3</v>
      </c>
      <c r="AK46" s="81">
        <f t="shared" si="15"/>
        <v>4</v>
      </c>
    </row>
    <row r="47" spans="2:37" ht="19.5" customHeight="1" thickBot="1">
      <c r="B47" s="128"/>
      <c r="C47" s="125"/>
      <c r="D47" s="20" t="s">
        <v>79</v>
      </c>
      <c r="E47" s="57" t="b">
        <f>'共通スキルリスト　スキルチェックリスト'!G46</f>
        <v>0</v>
      </c>
      <c r="F47" s="32"/>
      <c r="G47" s="34">
        <v>1</v>
      </c>
      <c r="H47" s="22">
        <v>1</v>
      </c>
      <c r="I47" s="35">
        <v>1</v>
      </c>
      <c r="J47" s="34">
        <v>1</v>
      </c>
      <c r="K47" s="22">
        <v>1</v>
      </c>
      <c r="L47" s="35">
        <v>1</v>
      </c>
      <c r="M47" s="34">
        <v>1</v>
      </c>
      <c r="N47" s="22">
        <v>1</v>
      </c>
      <c r="O47" s="35">
        <v>2</v>
      </c>
      <c r="P47" s="34">
        <v>2</v>
      </c>
      <c r="Q47" s="36">
        <v>2</v>
      </c>
      <c r="R47" s="22">
        <v>4</v>
      </c>
      <c r="S47" s="35">
        <v>2</v>
      </c>
      <c r="T47" s="34">
        <v>3</v>
      </c>
      <c r="U47" s="23">
        <v>4</v>
      </c>
      <c r="V47" s="32"/>
      <c r="W47" s="85">
        <f t="shared" si="1"/>
        <v>1</v>
      </c>
      <c r="X47" s="59">
        <f t="shared" si="2"/>
        <v>1</v>
      </c>
      <c r="Y47" s="86">
        <f t="shared" si="3"/>
        <v>1</v>
      </c>
      <c r="Z47" s="85">
        <f t="shared" si="4"/>
        <v>1</v>
      </c>
      <c r="AA47" s="59">
        <f t="shared" si="5"/>
        <v>1</v>
      </c>
      <c r="AB47" s="86">
        <f t="shared" si="6"/>
        <v>1</v>
      </c>
      <c r="AC47" s="85">
        <f t="shared" si="7"/>
        <v>1</v>
      </c>
      <c r="AD47" s="59">
        <f t="shared" si="8"/>
        <v>1</v>
      </c>
      <c r="AE47" s="86">
        <f t="shared" si="9"/>
        <v>2</v>
      </c>
      <c r="AF47" s="85">
        <f t="shared" si="10"/>
        <v>2</v>
      </c>
      <c r="AG47" s="87">
        <f t="shared" si="11"/>
        <v>2</v>
      </c>
      <c r="AH47" s="59">
        <f t="shared" si="12"/>
        <v>4</v>
      </c>
      <c r="AI47" s="86">
        <f t="shared" si="13"/>
        <v>2</v>
      </c>
      <c r="AJ47" s="85">
        <f t="shared" si="14"/>
        <v>3</v>
      </c>
      <c r="AK47" s="60">
        <f t="shared" si="15"/>
        <v>4</v>
      </c>
    </row>
    <row r="48" spans="2:37" ht="18.95" customHeight="1" thickBot="1">
      <c r="B48" s="10" t="s">
        <v>68</v>
      </c>
      <c r="C48" s="11" t="s">
        <v>69</v>
      </c>
      <c r="D48" s="12" t="s">
        <v>8</v>
      </c>
      <c r="E48" s="56"/>
      <c r="G48" s="13" t="s">
        <v>383</v>
      </c>
      <c r="H48" s="37"/>
      <c r="I48" s="37"/>
      <c r="J48" s="37"/>
      <c r="K48" s="37"/>
      <c r="L48" s="37"/>
      <c r="M48" s="37"/>
      <c r="N48" s="37"/>
      <c r="O48" s="37"/>
      <c r="P48" s="37"/>
      <c r="Q48" s="37"/>
      <c r="R48" s="37"/>
      <c r="S48" s="37"/>
      <c r="T48" s="37"/>
      <c r="U48" s="38"/>
      <c r="W48" s="13" t="s">
        <v>383</v>
      </c>
      <c r="X48" s="37"/>
      <c r="Y48" s="37"/>
      <c r="Z48" s="37"/>
      <c r="AA48" s="37"/>
      <c r="AB48" s="37"/>
      <c r="AC48" s="37"/>
      <c r="AD48" s="37"/>
      <c r="AE48" s="37"/>
      <c r="AF48" s="37"/>
      <c r="AG48" s="37"/>
      <c r="AH48" s="37"/>
      <c r="AI48" s="37"/>
      <c r="AJ48" s="37"/>
      <c r="AK48" s="38"/>
    </row>
    <row r="49" spans="2:37" ht="18.75" customHeight="1">
      <c r="B49" s="118" t="s">
        <v>74</v>
      </c>
      <c r="C49" s="121" t="s">
        <v>47</v>
      </c>
      <c r="D49" s="28" t="s">
        <v>48</v>
      </c>
      <c r="E49" s="76" t="b">
        <f>'共通スキルリスト　スキルチェックリスト'!G48</f>
        <v>0</v>
      </c>
      <c r="G49" s="29">
        <v>4</v>
      </c>
      <c r="H49" s="30">
        <v>4</v>
      </c>
      <c r="I49" s="31">
        <v>4</v>
      </c>
      <c r="J49" s="29">
        <v>4</v>
      </c>
      <c r="K49" s="30">
        <v>4</v>
      </c>
      <c r="L49" s="31">
        <v>4</v>
      </c>
      <c r="M49" s="29">
        <v>4</v>
      </c>
      <c r="N49" s="30">
        <v>4</v>
      </c>
      <c r="O49" s="31">
        <v>4</v>
      </c>
      <c r="P49" s="29">
        <v>4</v>
      </c>
      <c r="Q49" s="30">
        <v>4</v>
      </c>
      <c r="R49" s="30">
        <v>4</v>
      </c>
      <c r="S49" s="31">
        <v>4</v>
      </c>
      <c r="T49" s="29">
        <v>4</v>
      </c>
      <c r="U49" s="31">
        <v>4</v>
      </c>
      <c r="W49" s="82">
        <f t="shared" ref="W49:W54" si="16">IF($E49&gt;=G49,G49,0)</f>
        <v>4</v>
      </c>
      <c r="X49" s="83">
        <f t="shared" ref="X49:X54" si="17">IF($E49&gt;=H49,H49,0)</f>
        <v>4</v>
      </c>
      <c r="Y49" s="84">
        <f t="shared" ref="Y49:Y54" si="18">IF($E49&gt;=I49,I49,0)</f>
        <v>4</v>
      </c>
      <c r="Z49" s="82">
        <f t="shared" ref="Z49:Z54" si="19">IF($E49&gt;=J49,J49,0)</f>
        <v>4</v>
      </c>
      <c r="AA49" s="83">
        <f t="shared" ref="AA49:AA54" si="20">IF($E49&gt;=K49,K49,0)</f>
        <v>4</v>
      </c>
      <c r="AB49" s="84">
        <f t="shared" ref="AB49:AB54" si="21">IF($E49&gt;=L49,L49,0)</f>
        <v>4</v>
      </c>
      <c r="AC49" s="82">
        <f t="shared" ref="AC49:AC54" si="22">IF($E49&gt;=M49,M49,0)</f>
        <v>4</v>
      </c>
      <c r="AD49" s="83">
        <f t="shared" ref="AD49:AD54" si="23">IF($E49&gt;=N49,N49,0)</f>
        <v>4</v>
      </c>
      <c r="AE49" s="84">
        <f t="shared" ref="AE49:AE54" si="24">IF($E49&gt;=O49,O49,0)</f>
        <v>4</v>
      </c>
      <c r="AF49" s="82">
        <f t="shared" ref="AF49:AF54" si="25">IF($E49&gt;=P49,P49,0)</f>
        <v>4</v>
      </c>
      <c r="AG49" s="83">
        <f t="shared" ref="AG49:AG54" si="26">IF($E49&gt;=Q49,Q49,0)</f>
        <v>4</v>
      </c>
      <c r="AH49" s="83">
        <f t="shared" ref="AH49:AH54" si="27">IF($E49&gt;=R49,R49,0)</f>
        <v>4</v>
      </c>
      <c r="AI49" s="84">
        <f t="shared" ref="AI49:AI54" si="28">IF($E49&gt;=S49,S49,0)</f>
        <v>4</v>
      </c>
      <c r="AJ49" s="82">
        <f t="shared" ref="AJ49:AJ54" si="29">IF($E49&gt;=T49,T49,0)</f>
        <v>4</v>
      </c>
      <c r="AK49" s="84">
        <f t="shared" ref="AK49:AK54" si="30">IF($E49&gt;=U49,U49,0)</f>
        <v>4</v>
      </c>
    </row>
    <row r="50" spans="2:37" ht="18.75" customHeight="1">
      <c r="B50" s="119"/>
      <c r="C50" s="122"/>
      <c r="D50" s="39" t="s">
        <v>49</v>
      </c>
      <c r="E50" s="77" t="b">
        <f>'共通スキルリスト　スキルチェックリスト'!G49</f>
        <v>0</v>
      </c>
      <c r="G50" s="40">
        <v>4</v>
      </c>
      <c r="H50" s="41">
        <v>4</v>
      </c>
      <c r="I50" s="42">
        <v>4</v>
      </c>
      <c r="J50" s="40">
        <v>4</v>
      </c>
      <c r="K50" s="41">
        <v>4</v>
      </c>
      <c r="L50" s="42">
        <v>4</v>
      </c>
      <c r="M50" s="40">
        <v>4</v>
      </c>
      <c r="N50" s="41">
        <v>4</v>
      </c>
      <c r="O50" s="42">
        <v>4</v>
      </c>
      <c r="P50" s="40">
        <v>4</v>
      </c>
      <c r="Q50" s="41">
        <v>4</v>
      </c>
      <c r="R50" s="41">
        <v>4</v>
      </c>
      <c r="S50" s="42">
        <v>4</v>
      </c>
      <c r="T50" s="40">
        <v>4</v>
      </c>
      <c r="U50" s="42">
        <v>4</v>
      </c>
      <c r="W50" s="88">
        <f t="shared" si="16"/>
        <v>4</v>
      </c>
      <c r="X50" s="89">
        <f t="shared" si="17"/>
        <v>4</v>
      </c>
      <c r="Y50" s="90">
        <f t="shared" si="18"/>
        <v>4</v>
      </c>
      <c r="Z50" s="88">
        <f t="shared" si="19"/>
        <v>4</v>
      </c>
      <c r="AA50" s="89">
        <f t="shared" si="20"/>
        <v>4</v>
      </c>
      <c r="AB50" s="90">
        <f t="shared" si="21"/>
        <v>4</v>
      </c>
      <c r="AC50" s="88">
        <f t="shared" si="22"/>
        <v>4</v>
      </c>
      <c r="AD50" s="89">
        <f t="shared" si="23"/>
        <v>4</v>
      </c>
      <c r="AE50" s="90">
        <f t="shared" si="24"/>
        <v>4</v>
      </c>
      <c r="AF50" s="88">
        <f t="shared" si="25"/>
        <v>4</v>
      </c>
      <c r="AG50" s="89">
        <f t="shared" si="26"/>
        <v>4</v>
      </c>
      <c r="AH50" s="89">
        <f t="shared" si="27"/>
        <v>4</v>
      </c>
      <c r="AI50" s="90">
        <f t="shared" si="28"/>
        <v>4</v>
      </c>
      <c r="AJ50" s="88">
        <f t="shared" si="29"/>
        <v>4</v>
      </c>
      <c r="AK50" s="90">
        <f t="shared" si="30"/>
        <v>4</v>
      </c>
    </row>
    <row r="51" spans="2:37" ht="18.75" customHeight="1">
      <c r="B51" s="119"/>
      <c r="C51" s="123" t="s">
        <v>50</v>
      </c>
      <c r="D51" s="24" t="s">
        <v>51</v>
      </c>
      <c r="E51" s="61" t="b">
        <f>'共通スキルリスト　スキルチェックリスト'!G50</f>
        <v>0</v>
      </c>
      <c r="G51" s="17">
        <v>4</v>
      </c>
      <c r="H51" s="18">
        <v>4</v>
      </c>
      <c r="I51" s="19">
        <v>4</v>
      </c>
      <c r="J51" s="17">
        <v>4</v>
      </c>
      <c r="K51" s="18">
        <v>4</v>
      </c>
      <c r="L51" s="19">
        <v>4</v>
      </c>
      <c r="M51" s="17">
        <v>4</v>
      </c>
      <c r="N51" s="18">
        <v>4</v>
      </c>
      <c r="O51" s="19">
        <v>4</v>
      </c>
      <c r="P51" s="17">
        <v>4</v>
      </c>
      <c r="Q51" s="18">
        <v>4</v>
      </c>
      <c r="R51" s="18">
        <v>4</v>
      </c>
      <c r="S51" s="19">
        <v>4</v>
      </c>
      <c r="T51" s="17">
        <v>4</v>
      </c>
      <c r="U51" s="19">
        <v>4</v>
      </c>
      <c r="W51" s="62">
        <f t="shared" si="16"/>
        <v>4</v>
      </c>
      <c r="X51" s="63">
        <f t="shared" si="17"/>
        <v>4</v>
      </c>
      <c r="Y51" s="64">
        <f t="shared" si="18"/>
        <v>4</v>
      </c>
      <c r="Z51" s="62">
        <f t="shared" si="19"/>
        <v>4</v>
      </c>
      <c r="AA51" s="63">
        <f t="shared" si="20"/>
        <v>4</v>
      </c>
      <c r="AB51" s="64">
        <f t="shared" si="21"/>
        <v>4</v>
      </c>
      <c r="AC51" s="62">
        <f t="shared" si="22"/>
        <v>4</v>
      </c>
      <c r="AD51" s="63">
        <f t="shared" si="23"/>
        <v>4</v>
      </c>
      <c r="AE51" s="64">
        <f t="shared" si="24"/>
        <v>4</v>
      </c>
      <c r="AF51" s="62">
        <f t="shared" si="25"/>
        <v>4</v>
      </c>
      <c r="AG51" s="63">
        <f t="shared" si="26"/>
        <v>4</v>
      </c>
      <c r="AH51" s="63">
        <f t="shared" si="27"/>
        <v>4</v>
      </c>
      <c r="AI51" s="64">
        <f t="shared" si="28"/>
        <v>4</v>
      </c>
      <c r="AJ51" s="62">
        <f t="shared" si="29"/>
        <v>4</v>
      </c>
      <c r="AK51" s="64">
        <f t="shared" si="30"/>
        <v>4</v>
      </c>
    </row>
    <row r="52" spans="2:37" ht="18.75" customHeight="1">
      <c r="B52" s="119"/>
      <c r="C52" s="124"/>
      <c r="D52" s="20" t="s">
        <v>52</v>
      </c>
      <c r="E52" s="57" t="b">
        <f>'共通スキルリスト　スキルチェックリスト'!G51</f>
        <v>0</v>
      </c>
      <c r="G52" s="21">
        <v>4</v>
      </c>
      <c r="H52" s="22">
        <v>4</v>
      </c>
      <c r="I52" s="23">
        <v>4</v>
      </c>
      <c r="J52" s="21">
        <v>4</v>
      </c>
      <c r="K52" s="22">
        <v>4</v>
      </c>
      <c r="L52" s="23">
        <v>4</v>
      </c>
      <c r="M52" s="21">
        <v>4</v>
      </c>
      <c r="N52" s="22">
        <v>4</v>
      </c>
      <c r="O52" s="23">
        <v>4</v>
      </c>
      <c r="P52" s="21">
        <v>4</v>
      </c>
      <c r="Q52" s="22">
        <v>4</v>
      </c>
      <c r="R52" s="22">
        <v>4</v>
      </c>
      <c r="S52" s="23">
        <v>4</v>
      </c>
      <c r="T52" s="21">
        <v>4</v>
      </c>
      <c r="U52" s="23">
        <v>4</v>
      </c>
      <c r="W52" s="58">
        <f t="shared" si="16"/>
        <v>4</v>
      </c>
      <c r="X52" s="59">
        <f t="shared" si="17"/>
        <v>4</v>
      </c>
      <c r="Y52" s="60">
        <f t="shared" si="18"/>
        <v>4</v>
      </c>
      <c r="Z52" s="58">
        <f t="shared" si="19"/>
        <v>4</v>
      </c>
      <c r="AA52" s="59">
        <f t="shared" si="20"/>
        <v>4</v>
      </c>
      <c r="AB52" s="60">
        <f t="shared" si="21"/>
        <v>4</v>
      </c>
      <c r="AC52" s="58">
        <f t="shared" si="22"/>
        <v>4</v>
      </c>
      <c r="AD52" s="59">
        <f t="shared" si="23"/>
        <v>4</v>
      </c>
      <c r="AE52" s="60">
        <f t="shared" si="24"/>
        <v>4</v>
      </c>
      <c r="AF52" s="58">
        <f t="shared" si="25"/>
        <v>4</v>
      </c>
      <c r="AG52" s="59">
        <f t="shared" si="26"/>
        <v>4</v>
      </c>
      <c r="AH52" s="59">
        <f t="shared" si="27"/>
        <v>4</v>
      </c>
      <c r="AI52" s="60">
        <f t="shared" si="28"/>
        <v>4</v>
      </c>
      <c r="AJ52" s="58">
        <f t="shared" si="29"/>
        <v>4</v>
      </c>
      <c r="AK52" s="60">
        <f t="shared" si="30"/>
        <v>4</v>
      </c>
    </row>
    <row r="53" spans="2:37" ht="18.75" customHeight="1">
      <c r="B53" s="119"/>
      <c r="C53" s="124"/>
      <c r="D53" s="20" t="s">
        <v>53</v>
      </c>
      <c r="E53" s="57" t="b">
        <f>'共通スキルリスト　スキルチェックリスト'!G52</f>
        <v>0</v>
      </c>
      <c r="G53" s="21">
        <v>4</v>
      </c>
      <c r="H53" s="22">
        <v>4</v>
      </c>
      <c r="I53" s="23">
        <v>4</v>
      </c>
      <c r="J53" s="21">
        <v>4</v>
      </c>
      <c r="K53" s="22">
        <v>4</v>
      </c>
      <c r="L53" s="23">
        <v>4</v>
      </c>
      <c r="M53" s="21">
        <v>4</v>
      </c>
      <c r="N53" s="22">
        <v>4</v>
      </c>
      <c r="O53" s="23">
        <v>4</v>
      </c>
      <c r="P53" s="21">
        <v>4</v>
      </c>
      <c r="Q53" s="22">
        <v>4</v>
      </c>
      <c r="R53" s="22">
        <v>4</v>
      </c>
      <c r="S53" s="23">
        <v>4</v>
      </c>
      <c r="T53" s="21">
        <v>4</v>
      </c>
      <c r="U53" s="23">
        <v>4</v>
      </c>
      <c r="W53" s="58">
        <f t="shared" si="16"/>
        <v>4</v>
      </c>
      <c r="X53" s="59">
        <f t="shared" si="17"/>
        <v>4</v>
      </c>
      <c r="Y53" s="60">
        <f t="shared" si="18"/>
        <v>4</v>
      </c>
      <c r="Z53" s="58">
        <f t="shared" si="19"/>
        <v>4</v>
      </c>
      <c r="AA53" s="59">
        <f t="shared" si="20"/>
        <v>4</v>
      </c>
      <c r="AB53" s="60">
        <f t="shared" si="21"/>
        <v>4</v>
      </c>
      <c r="AC53" s="58">
        <f t="shared" si="22"/>
        <v>4</v>
      </c>
      <c r="AD53" s="59">
        <f t="shared" si="23"/>
        <v>4</v>
      </c>
      <c r="AE53" s="60">
        <f t="shared" si="24"/>
        <v>4</v>
      </c>
      <c r="AF53" s="58">
        <f t="shared" si="25"/>
        <v>4</v>
      </c>
      <c r="AG53" s="59">
        <f t="shared" si="26"/>
        <v>4</v>
      </c>
      <c r="AH53" s="59">
        <f t="shared" si="27"/>
        <v>4</v>
      </c>
      <c r="AI53" s="60">
        <f t="shared" si="28"/>
        <v>4</v>
      </c>
      <c r="AJ53" s="58">
        <f t="shared" si="29"/>
        <v>4</v>
      </c>
      <c r="AK53" s="60">
        <f t="shared" si="30"/>
        <v>4</v>
      </c>
    </row>
    <row r="54" spans="2:37" ht="19.5" customHeight="1" thickBot="1">
      <c r="B54" s="120"/>
      <c r="C54" s="125"/>
      <c r="D54" s="20" t="s">
        <v>54</v>
      </c>
      <c r="E54" s="78" t="b">
        <f>'共通スキルリスト　スキルチェックリスト'!G53</f>
        <v>0</v>
      </c>
      <c r="G54" s="21">
        <v>4</v>
      </c>
      <c r="H54" s="22">
        <v>4</v>
      </c>
      <c r="I54" s="23">
        <v>4</v>
      </c>
      <c r="J54" s="21">
        <v>4</v>
      </c>
      <c r="K54" s="22">
        <v>4</v>
      </c>
      <c r="L54" s="23">
        <v>4</v>
      </c>
      <c r="M54" s="21">
        <v>4</v>
      </c>
      <c r="N54" s="22">
        <v>4</v>
      </c>
      <c r="O54" s="23">
        <v>4</v>
      </c>
      <c r="P54" s="21">
        <v>4</v>
      </c>
      <c r="Q54" s="22">
        <v>4</v>
      </c>
      <c r="R54" s="22">
        <v>4</v>
      </c>
      <c r="S54" s="23">
        <v>4</v>
      </c>
      <c r="T54" s="21">
        <v>4</v>
      </c>
      <c r="U54" s="23">
        <v>4</v>
      </c>
      <c r="W54" s="58">
        <f t="shared" si="16"/>
        <v>4</v>
      </c>
      <c r="X54" s="59">
        <f t="shared" si="17"/>
        <v>4</v>
      </c>
      <c r="Y54" s="60">
        <f t="shared" si="18"/>
        <v>4</v>
      </c>
      <c r="Z54" s="58">
        <f t="shared" si="19"/>
        <v>4</v>
      </c>
      <c r="AA54" s="59">
        <f t="shared" si="20"/>
        <v>4</v>
      </c>
      <c r="AB54" s="60">
        <f t="shared" si="21"/>
        <v>4</v>
      </c>
      <c r="AC54" s="58">
        <f t="shared" si="22"/>
        <v>4</v>
      </c>
      <c r="AD54" s="59">
        <f t="shared" si="23"/>
        <v>4</v>
      </c>
      <c r="AE54" s="60">
        <f t="shared" si="24"/>
        <v>4</v>
      </c>
      <c r="AF54" s="58">
        <f t="shared" si="25"/>
        <v>4</v>
      </c>
      <c r="AG54" s="59">
        <f t="shared" si="26"/>
        <v>4</v>
      </c>
      <c r="AH54" s="59">
        <f t="shared" si="27"/>
        <v>4</v>
      </c>
      <c r="AI54" s="60">
        <f t="shared" si="28"/>
        <v>4</v>
      </c>
      <c r="AJ54" s="58">
        <f t="shared" si="29"/>
        <v>4</v>
      </c>
      <c r="AK54" s="60">
        <f t="shared" si="30"/>
        <v>4</v>
      </c>
    </row>
    <row r="55" spans="2:37" ht="15.75">
      <c r="B55" s="43"/>
      <c r="C55" s="43"/>
      <c r="D55" s="43"/>
      <c r="E55" s="43"/>
      <c r="G55" s="67">
        <f>SUM(G5:G54)</f>
        <v>117</v>
      </c>
      <c r="H55" s="67">
        <f t="shared" ref="H55" si="31">SUM(H5:H54)</f>
        <v>117</v>
      </c>
      <c r="I55" s="67">
        <f t="shared" ref="I55" si="32">SUM(I5:I54)</f>
        <v>92</v>
      </c>
      <c r="J55" s="67">
        <f t="shared" ref="J55" si="33">SUM(J5:J54)</f>
        <v>107</v>
      </c>
      <c r="K55" s="67">
        <f t="shared" ref="K55" si="34">SUM(K5:K54)</f>
        <v>99</v>
      </c>
      <c r="L55" s="67">
        <f t="shared" ref="L55" si="35">SUM(L5:L54)</f>
        <v>79</v>
      </c>
      <c r="M55" s="67">
        <f t="shared" ref="M55" si="36">SUM(M5:M54)</f>
        <v>118</v>
      </c>
      <c r="N55" s="67">
        <f t="shared" ref="N55" si="37">SUM(N5:N54)</f>
        <v>106</v>
      </c>
      <c r="O55" s="67">
        <f t="shared" ref="O55" si="38">SUM(O5:O54)</f>
        <v>120</v>
      </c>
      <c r="P55" s="67">
        <f t="shared" ref="P55" si="39">SUM(P5:P54)</f>
        <v>122</v>
      </c>
      <c r="Q55" s="67">
        <f t="shared" ref="Q55" si="40">SUM(Q5:Q54)</f>
        <v>121</v>
      </c>
      <c r="R55" s="67">
        <f t="shared" ref="R55" si="41">SUM(R5:R54)</f>
        <v>114</v>
      </c>
      <c r="S55" s="67">
        <f t="shared" ref="S55" si="42">SUM(S5:S54)</f>
        <v>110</v>
      </c>
      <c r="T55" s="67">
        <f t="shared" ref="T55" si="43">SUM(T5:T54)</f>
        <v>122</v>
      </c>
      <c r="U55" s="67">
        <f t="shared" ref="U55" si="44">SUM(U5:U54)</f>
        <v>120</v>
      </c>
      <c r="W55" s="67">
        <f>SUM(W5:W54)</f>
        <v>117</v>
      </c>
      <c r="X55" s="67">
        <f t="shared" ref="X55:AK55" si="45">SUM(X5:X54)</f>
        <v>117</v>
      </c>
      <c r="Y55" s="67">
        <f t="shared" si="45"/>
        <v>92</v>
      </c>
      <c r="Z55" s="67">
        <f t="shared" si="45"/>
        <v>107</v>
      </c>
      <c r="AA55" s="67">
        <f t="shared" si="45"/>
        <v>99</v>
      </c>
      <c r="AB55" s="67">
        <f t="shared" si="45"/>
        <v>79</v>
      </c>
      <c r="AC55" s="67">
        <f t="shared" si="45"/>
        <v>118</v>
      </c>
      <c r="AD55" s="67">
        <f t="shared" si="45"/>
        <v>106</v>
      </c>
      <c r="AE55" s="67">
        <f t="shared" si="45"/>
        <v>120</v>
      </c>
      <c r="AF55" s="67">
        <f t="shared" si="45"/>
        <v>122</v>
      </c>
      <c r="AG55" s="67">
        <f t="shared" si="45"/>
        <v>121</v>
      </c>
      <c r="AH55" s="67">
        <f t="shared" si="45"/>
        <v>114</v>
      </c>
      <c r="AI55" s="67">
        <f t="shared" si="45"/>
        <v>110</v>
      </c>
      <c r="AJ55" s="67">
        <f t="shared" si="45"/>
        <v>122</v>
      </c>
      <c r="AK55" s="67">
        <f t="shared" si="45"/>
        <v>120</v>
      </c>
    </row>
    <row r="56" spans="2:37" ht="19.5">
      <c r="G56" s="112">
        <f>SUM(G55:I55)</f>
        <v>326</v>
      </c>
      <c r="H56" s="112"/>
      <c r="I56" s="112"/>
      <c r="J56" s="112">
        <f>SUM(J55:L55)</f>
        <v>285</v>
      </c>
      <c r="K56" s="112"/>
      <c r="L56" s="112"/>
      <c r="M56" s="112">
        <f>SUM(M55:O55)</f>
        <v>344</v>
      </c>
      <c r="N56" s="112"/>
      <c r="O56" s="112"/>
      <c r="P56" s="112">
        <f>SUM(P55:S55)</f>
        <v>467</v>
      </c>
      <c r="Q56" s="112"/>
      <c r="R56" s="112"/>
      <c r="S56" s="112"/>
      <c r="T56" s="112">
        <f>SUM(T55:U55)</f>
        <v>242</v>
      </c>
      <c r="U56" s="112"/>
      <c r="W56" s="112">
        <f>SUM(W55:Y55)</f>
        <v>326</v>
      </c>
      <c r="X56" s="112"/>
      <c r="Y56" s="112"/>
      <c r="Z56" s="112">
        <f>SUM(Z55:AB55)</f>
        <v>285</v>
      </c>
      <c r="AA56" s="112"/>
      <c r="AB56" s="112"/>
      <c r="AC56" s="112">
        <f>SUM(AC55:AE55)</f>
        <v>344</v>
      </c>
      <c r="AD56" s="112"/>
      <c r="AE56" s="112"/>
      <c r="AF56" s="112">
        <f>SUM(AF55:AI55)</f>
        <v>467</v>
      </c>
      <c r="AG56" s="112"/>
      <c r="AH56" s="112"/>
      <c r="AI56" s="112"/>
      <c r="AJ56" s="112">
        <f>SUM(AJ55:AK55)</f>
        <v>242</v>
      </c>
      <c r="AK56" s="112"/>
    </row>
  </sheetData>
  <mergeCells count="39">
    <mergeCell ref="G2:I2"/>
    <mergeCell ref="J2:L2"/>
    <mergeCell ref="M2:O2"/>
    <mergeCell ref="P2:S2"/>
    <mergeCell ref="T2:U2"/>
    <mergeCell ref="B22:B28"/>
    <mergeCell ref="C22:C24"/>
    <mergeCell ref="C25:C26"/>
    <mergeCell ref="C27:C28"/>
    <mergeCell ref="B2:D2"/>
    <mergeCell ref="B49:B54"/>
    <mergeCell ref="C49:C50"/>
    <mergeCell ref="C51:C54"/>
    <mergeCell ref="W2:Y2"/>
    <mergeCell ref="Z2:AB2"/>
    <mergeCell ref="B29:B41"/>
    <mergeCell ref="C29:C38"/>
    <mergeCell ref="C39:C41"/>
    <mergeCell ref="B42:B47"/>
    <mergeCell ref="C42:C45"/>
    <mergeCell ref="C46:C47"/>
    <mergeCell ref="B3:D3"/>
    <mergeCell ref="B5:B21"/>
    <mergeCell ref="C5:C10"/>
    <mergeCell ref="C11:C16"/>
    <mergeCell ref="C17:C21"/>
    <mergeCell ref="AF2:AI2"/>
    <mergeCell ref="AJ2:AK2"/>
    <mergeCell ref="W56:Y56"/>
    <mergeCell ref="Z56:AB56"/>
    <mergeCell ref="AC56:AE56"/>
    <mergeCell ref="AF56:AI56"/>
    <mergeCell ref="AJ56:AK56"/>
    <mergeCell ref="AC2:AE2"/>
    <mergeCell ref="G56:I56"/>
    <mergeCell ref="J56:L56"/>
    <mergeCell ref="M56:O56"/>
    <mergeCell ref="P56:S56"/>
    <mergeCell ref="T56:U56"/>
  </mergeCells>
  <phoneticPr fontId="2"/>
  <conditionalFormatting sqref="G5:U54">
    <cfRule type="cellIs" dxfId="8" priority="7" operator="equal">
      <formula>"a"</formula>
    </cfRule>
    <cfRule type="cellIs" dxfId="7" priority="8" operator="equal">
      <formula>"b"</formula>
    </cfRule>
    <cfRule type="cellIs" dxfId="6" priority="9" operator="equal">
      <formula>"c"</formula>
    </cfRule>
  </conditionalFormatting>
  <conditionalFormatting sqref="W5:AK54">
    <cfRule type="cellIs" dxfId="5" priority="1" operator="equal">
      <formula>"a"</formula>
    </cfRule>
    <cfRule type="cellIs" dxfId="4" priority="2" operator="equal">
      <formula>"b"</formula>
    </cfRule>
    <cfRule type="cellIs" dxfId="3" priority="3" operator="equal">
      <formula>"c"</formula>
    </cfRule>
  </conditionalFormatting>
  <printOptions horizontalCentered="1" verticalCentered="1"/>
  <pageMargins left="0.31496062992125984" right="0.31496062992125984" top="0.35433070866141736" bottom="0.35433070866141736"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CC767-1CEC-4C75-95F8-7EC315C72652}">
  <dimension ref="B2:E7"/>
  <sheetViews>
    <sheetView zoomScale="80" zoomScaleNormal="80" workbookViewId="0">
      <selection activeCell="L29" sqref="L29"/>
    </sheetView>
  </sheetViews>
  <sheetFormatPr defaultRowHeight="18.75"/>
  <cols>
    <col min="2" max="2" width="27.125" customWidth="1"/>
    <col min="3" max="5" width="12.875" customWidth="1"/>
  </cols>
  <sheetData>
    <row r="2" spans="2:5">
      <c r="B2" s="66"/>
      <c r="C2" s="96" t="s">
        <v>423</v>
      </c>
      <c r="D2" s="66"/>
      <c r="E2" s="66"/>
    </row>
    <row r="3" spans="2:5">
      <c r="B3" s="65" t="s">
        <v>0</v>
      </c>
      <c r="C3" s="93">
        <f>ROUND(E3/D3,3)*10</f>
        <v>10</v>
      </c>
      <c r="D3" s="66">
        <f>集計シート_人類類型チェック!G56</f>
        <v>326</v>
      </c>
      <c r="E3" s="66">
        <f>集計シート_人類類型チェック!W56</f>
        <v>326</v>
      </c>
    </row>
    <row r="4" spans="2:5">
      <c r="B4" s="65" t="s">
        <v>1</v>
      </c>
      <c r="C4" s="93">
        <f t="shared" ref="C4:C7" si="0">ROUND(E4/D4,3)*10</f>
        <v>10</v>
      </c>
      <c r="D4" s="66">
        <f>集計シート_人類類型チェック!J56</f>
        <v>285</v>
      </c>
      <c r="E4" s="66">
        <f>集計シート_人類類型チェック!Z56</f>
        <v>285</v>
      </c>
    </row>
    <row r="5" spans="2:5">
      <c r="B5" s="65" t="s">
        <v>2</v>
      </c>
      <c r="C5" s="93">
        <f t="shared" si="0"/>
        <v>10</v>
      </c>
      <c r="D5" s="66">
        <f>集計シート_人類類型チェック!M56</f>
        <v>344</v>
      </c>
      <c r="E5" s="66">
        <f>集計シート_人類類型チェック!AC56</f>
        <v>344</v>
      </c>
    </row>
    <row r="6" spans="2:5">
      <c r="B6" s="65" t="s">
        <v>412</v>
      </c>
      <c r="C6" s="93">
        <f t="shared" si="0"/>
        <v>7.37</v>
      </c>
      <c r="D6" s="66">
        <f>集計シート_人類類型チェック!P56</f>
        <v>467</v>
      </c>
      <c r="E6" s="66">
        <f>集計シート_人類類型チェック!AC56</f>
        <v>344</v>
      </c>
    </row>
    <row r="7" spans="2:5">
      <c r="B7" s="65" t="s">
        <v>413</v>
      </c>
      <c r="C7" s="93">
        <f t="shared" si="0"/>
        <v>10</v>
      </c>
      <c r="D7" s="66">
        <f>集計シート_人類類型チェック!T56</f>
        <v>242</v>
      </c>
      <c r="E7" s="66">
        <f>集計シート_人類類型チェック!AJ56</f>
        <v>242</v>
      </c>
    </row>
  </sheetData>
  <phoneticPr fontId="2"/>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71EB7-7EC1-41C5-B244-DECF6DB7E820}">
  <dimension ref="B2:H18"/>
  <sheetViews>
    <sheetView zoomScale="60" zoomScaleNormal="60" workbookViewId="0"/>
  </sheetViews>
  <sheetFormatPr defaultRowHeight="18.75"/>
  <cols>
    <col min="1" max="1" width="5.125" customWidth="1"/>
    <col min="2" max="2" width="18" bestFit="1" customWidth="1"/>
    <col min="3" max="3" width="26.5" bestFit="1" customWidth="1"/>
    <col min="4" max="8" width="13.25" customWidth="1"/>
  </cols>
  <sheetData>
    <row r="2" spans="2:8">
      <c r="D2" s="136" t="s">
        <v>423</v>
      </c>
      <c r="E2" s="136"/>
      <c r="F2" s="136"/>
      <c r="G2" s="136"/>
      <c r="H2" s="136"/>
    </row>
    <row r="3" spans="2:8">
      <c r="D3" s="97" t="s">
        <v>77</v>
      </c>
      <c r="E3" s="97" t="s">
        <v>414</v>
      </c>
      <c r="F3" s="97" t="s">
        <v>72</v>
      </c>
      <c r="G3" s="97" t="s">
        <v>71</v>
      </c>
      <c r="H3" s="97" t="s">
        <v>409</v>
      </c>
    </row>
    <row r="4" spans="2:8" ht="28.5">
      <c r="B4" s="135" t="s">
        <v>415</v>
      </c>
      <c r="C4" s="91" t="s">
        <v>58</v>
      </c>
      <c r="D4" s="92">
        <f>SUM(集計シート_人類類型チェック!W5:W21)/SUM(集計シート_人類類型チェック!G5:G21)*10</f>
        <v>10</v>
      </c>
      <c r="E4" s="92">
        <f>SUM(集計シート_人類類型チェック!W22:W28)/SUM(集計シート_人類類型チェック!G22:G28)*10</f>
        <v>10</v>
      </c>
      <c r="F4" s="92">
        <f>SUM(集計シート_人類類型チェック!W29:W38)/SUM(集計シート_人類類型チェック!G29:G38)*10</f>
        <v>10</v>
      </c>
      <c r="G4" s="92">
        <f>SUM(集計シート_人類類型チェック!W39:W47)/SUM(集計シート_人類類型チェック!G39:G47)*10</f>
        <v>10</v>
      </c>
      <c r="H4" s="92">
        <f>SUM(集計シート_人類類型チェック!W49:W54)/SUM(集計シート_人類類型チェック!G49:G54)*10</f>
        <v>10</v>
      </c>
    </row>
    <row r="5" spans="2:8" ht="28.5">
      <c r="B5" s="135"/>
      <c r="C5" s="91" t="s">
        <v>59</v>
      </c>
      <c r="D5" s="92">
        <f>SUM(集計シート_人類類型チェック!X5:X21)/SUM(集計シート_人類類型チェック!H5:H21)*10</f>
        <v>10</v>
      </c>
      <c r="E5" s="92">
        <f>SUM(集計シート_人類類型チェック!X22:X28)/SUM(集計シート_人類類型チェック!H22:H28)*10</f>
        <v>10</v>
      </c>
      <c r="F5" s="92">
        <f>SUM(集計シート_人類類型チェック!X29:X38)/SUM(集計シート_人類類型チェック!H29:H38)*10</f>
        <v>10</v>
      </c>
      <c r="G5" s="92">
        <f>SUM(集計シート_人類類型チェック!X39:X47)/SUM(集計シート_人類類型チェック!H39:H47)*10</f>
        <v>10</v>
      </c>
      <c r="H5" s="92">
        <f>SUM(集計シート_人類類型チェック!X49:X54)/SUM(集計シート_人類類型チェック!H49:H54)*10</f>
        <v>10</v>
      </c>
    </row>
    <row r="6" spans="2:8" ht="28.5">
      <c r="B6" s="135"/>
      <c r="C6" s="91" t="s">
        <v>394</v>
      </c>
      <c r="D6" s="92">
        <f>SUM(集計シート_人類類型チェック!Y5:Y21)/SUM(集計シート_人類類型チェック!I5:I21)*10</f>
        <v>10</v>
      </c>
      <c r="E6" s="92">
        <f>SUM(集計シート_人類類型チェック!Y22:Y28)/SUM(集計シート_人類類型チェック!I22:I28)*10</f>
        <v>10</v>
      </c>
      <c r="F6" s="92">
        <f>SUM(集計シート_人類類型チェック!Y29:Y38)/SUM(集計シート_人類類型チェック!I29:I38)*10</f>
        <v>10</v>
      </c>
      <c r="G6" s="92">
        <f>SUM(集計シート_人類類型チェック!Y39:Y47)/SUM(集計シート_人類類型チェック!I39:I47)*10</f>
        <v>10</v>
      </c>
      <c r="H6" s="92">
        <f>SUM(集計シート_人類類型チェック!Y49:Y54)/SUM(集計シート_人類類型チェック!I49:I54)*10</f>
        <v>10</v>
      </c>
    </row>
    <row r="7" spans="2:8">
      <c r="B7" s="135" t="s">
        <v>416</v>
      </c>
      <c r="C7" s="91" t="s">
        <v>60</v>
      </c>
      <c r="D7" s="92">
        <f>SUM(集計シート_人類類型チェック!Z5:Z21)/SUM(集計シート_人類類型チェック!J5:J21)*10</f>
        <v>10</v>
      </c>
      <c r="E7" s="92">
        <f>SUM(集計シート_人類類型チェック!Z22:Z28)/SUM(集計シート_人類類型チェック!J22:J28)*10</f>
        <v>10</v>
      </c>
      <c r="F7" s="92">
        <f>SUM(集計シート_人類類型チェック!Z29:Z38)/SUM(集計シート_人類類型チェック!J29:J38)*10</f>
        <v>10</v>
      </c>
      <c r="G7" s="92">
        <f>SUM(集計シート_人類類型チェック!Z39:Z47)/SUM(集計シート_人類類型チェック!J39:J47)*10</f>
        <v>10</v>
      </c>
      <c r="H7" s="92">
        <f>SUM(集計シート_人類類型チェック!Z49:Z54)/SUM(集計シート_人類類型チェック!J49:J54)*10</f>
        <v>10</v>
      </c>
    </row>
    <row r="8" spans="2:8">
      <c r="B8" s="135"/>
      <c r="C8" s="91" t="s">
        <v>61</v>
      </c>
      <c r="D8" s="92">
        <f>SUM(集計シート_人類類型チェック!AA5:AA21)/SUM(集計シート_人類類型チェック!K5:K21)*10</f>
        <v>10</v>
      </c>
      <c r="E8" s="92">
        <f>SUM(集計シート_人類類型チェック!AA22:AA28)/SUM(集計シート_人類類型チェック!K22:K28)*10</f>
        <v>10</v>
      </c>
      <c r="F8" s="92">
        <f>SUM(集計シート_人類類型チェック!AA29:AA38)/SUM(集計シート_人類類型チェック!K29:K38)*10</f>
        <v>10</v>
      </c>
      <c r="G8" s="92">
        <f>SUM(集計シート_人類類型チェック!AA39:AA47)/SUM(集計シート_人類類型チェック!K39:K47)*10</f>
        <v>10</v>
      </c>
      <c r="H8" s="92">
        <f>SUM(集計シート_人類類型チェック!AA49:AA54)/SUM(集計シート_人類類型チェック!K49:K54)*10</f>
        <v>10</v>
      </c>
    </row>
    <row r="9" spans="2:8">
      <c r="B9" s="135"/>
      <c r="C9" s="91" t="s">
        <v>62</v>
      </c>
      <c r="D9" s="92">
        <f>SUM(集計シート_人類類型チェック!AB5:AB21)/SUM(集計シート_人類類型チェック!L5:L21)*10</f>
        <v>10</v>
      </c>
      <c r="E9" s="92">
        <f>SUM(集計シート_人類類型チェック!AB22:AB28)/SUM(集計シート_人類類型チェック!L22:L28)*10</f>
        <v>10</v>
      </c>
      <c r="F9" s="92">
        <f>SUM(集計シート_人類類型チェック!AB29:AB38)/SUM(集計シート_人類類型チェック!L29:L38)*10</f>
        <v>10</v>
      </c>
      <c r="G9" s="92">
        <f>SUM(集計シート_人類類型チェック!AB39:AB47)/SUM(集計シート_人類類型チェック!L39:L47)*10</f>
        <v>10</v>
      </c>
      <c r="H9" s="92">
        <f>SUM(集計シート_人類類型チェック!AB49:AB54)/SUM(集計シート_人類類型チェック!L49:L54)*10</f>
        <v>10</v>
      </c>
    </row>
    <row r="10" spans="2:8" ht="28.5">
      <c r="B10" s="135" t="s">
        <v>417</v>
      </c>
      <c r="C10" s="91" t="s">
        <v>393</v>
      </c>
      <c r="D10" s="92">
        <f>SUM(集計シート_人類類型チェック!AC5:AC21)/SUM(集計シート_人類類型チェック!M5:M21)*10</f>
        <v>10</v>
      </c>
      <c r="E10" s="92">
        <f>SUM(集計シート_人類類型チェック!AC22:AC28)/SUM(集計シート_人類類型チェック!M22:M28)*10</f>
        <v>10</v>
      </c>
      <c r="F10" s="92">
        <f>SUM(集計シート_人類類型チェック!AC29:AC38)/SUM(集計シート_人類類型チェック!M29:M38)*10</f>
        <v>10</v>
      </c>
      <c r="G10" s="92">
        <f>SUM(集計シート_人類類型チェック!AC39:AC47)/SUM(集計シート_人類類型チェック!M39:M47)*10</f>
        <v>10</v>
      </c>
      <c r="H10" s="92">
        <f>SUM(集計シート_人類類型チェック!AC49:AC54)/SUM(集計シート_人類類型チェック!M49:M54)*10</f>
        <v>10</v>
      </c>
    </row>
    <row r="11" spans="2:8" ht="28.5">
      <c r="B11" s="135"/>
      <c r="C11" s="91" t="s">
        <v>63</v>
      </c>
      <c r="D11" s="92">
        <f>SUM(集計シート_人類類型チェック!AD5:AD21)/SUM(集計シート_人類類型チェック!N5:N21)*10</f>
        <v>10</v>
      </c>
      <c r="E11" s="92">
        <f>SUM(集計シート_人類類型チェック!AD22:AD28)/SUM(集計シート_人類類型チェック!N22:N28)*10</f>
        <v>10</v>
      </c>
      <c r="F11" s="92">
        <f>SUM(集計シート_人類類型チェック!AD29:AD38)/SUM(集計シート_人類類型チェック!N29:N38)*10</f>
        <v>10</v>
      </c>
      <c r="G11" s="92">
        <f>SUM(集計シート_人類類型チェック!AD39:AD47)/SUM(集計シート_人類類型チェック!N39:N47)*10</f>
        <v>10</v>
      </c>
      <c r="H11" s="92">
        <f>SUM(集計シート_人類類型チェック!AD49:AD54)/SUM(集計シート_人類類型チェック!N49:N54)*10</f>
        <v>10</v>
      </c>
    </row>
    <row r="12" spans="2:8">
      <c r="B12" s="135"/>
      <c r="C12" s="91" t="s">
        <v>64</v>
      </c>
      <c r="D12" s="92">
        <f>SUM(集計シート_人類類型チェック!AE5:AE21)/SUM(集計シート_人類類型チェック!O5:O21)*10</f>
        <v>10</v>
      </c>
      <c r="E12" s="92">
        <f>SUM(集計シート_人類類型チェック!AE22:AE28)/SUM(集計シート_人類類型チェック!O22:O28)*10</f>
        <v>10</v>
      </c>
      <c r="F12" s="92">
        <f>SUM(集計シート_人類類型チェック!AE29:AE38)/SUM(集計シート_人類類型チェック!O29:O38)*10</f>
        <v>10</v>
      </c>
      <c r="G12" s="92">
        <f>SUM(集計シート_人類類型チェック!AE39:AE47)/SUM(集計シート_人類類型チェック!O39:O47)*10</f>
        <v>10</v>
      </c>
      <c r="H12" s="92">
        <f>SUM(集計シート_人類類型チェック!AE49:AE54)/SUM(集計シート_人類類型チェック!O49:O54)*10</f>
        <v>10</v>
      </c>
    </row>
    <row r="13" spans="2:8">
      <c r="B13" s="135" t="s">
        <v>3</v>
      </c>
      <c r="C13" s="91" t="s">
        <v>6</v>
      </c>
      <c r="D13" s="92">
        <f>SUM(集計シート_人類類型チェック!AF5:AF21)/SUM(集計シート_人類類型チェック!P5:P21)*10</f>
        <v>10</v>
      </c>
      <c r="E13" s="92">
        <f>SUM(集計シート_人類類型チェック!AF22:AF28)/SUM(集計シート_人類類型チェック!P22:P28)*10</f>
        <v>10</v>
      </c>
      <c r="F13" s="92">
        <f>SUM(集計シート_人類類型チェック!AF29:AF38)/SUM(集計シート_人類類型チェック!P29:P38)*10</f>
        <v>10</v>
      </c>
      <c r="G13" s="92">
        <f>SUM(集計シート_人類類型チェック!AF39:AF47)/SUM(集計シート_人類類型チェック!P39:P47)*10</f>
        <v>10</v>
      </c>
      <c r="H13" s="92">
        <f>SUM(集計シート_人類類型チェック!AF49:AF54)/SUM(集計シート_人類類型チェック!P49:P54)*10</f>
        <v>10</v>
      </c>
    </row>
    <row r="14" spans="2:8">
      <c r="B14" s="135"/>
      <c r="C14" s="91" t="s">
        <v>5</v>
      </c>
      <c r="D14" s="92">
        <f>SUM(集計シート_人類類型チェック!AG5:AG21)/SUM(集計シート_人類類型チェック!Q5:Q21)*10</f>
        <v>10</v>
      </c>
      <c r="E14" s="92">
        <f>SUM(集計シート_人類類型チェック!AG22:AG28)/SUM(集計シート_人類類型チェック!Q22:Q28)*10</f>
        <v>10</v>
      </c>
      <c r="F14" s="92">
        <f>SUM(集計シート_人類類型チェック!AG29:AG38)/SUM(集計シート_人類類型チェック!Q29:Q38)*10</f>
        <v>10</v>
      </c>
      <c r="G14" s="92">
        <f>SUM(集計シート_人類類型チェック!AG39:AG47)/SUM(集計シート_人類類型チェック!Q39:Q47)*10</f>
        <v>10</v>
      </c>
      <c r="H14" s="92">
        <f>SUM(集計シート_人類類型チェック!AG49:AG54)/SUM(集計シート_人類類型チェック!Q49:Q54)*10</f>
        <v>10</v>
      </c>
    </row>
    <row r="15" spans="2:8">
      <c r="B15" s="135"/>
      <c r="C15" s="91" t="s">
        <v>4</v>
      </c>
      <c r="D15" s="92">
        <f>SUM(集計シート_人類類型チェック!AH5:AH21)/SUM(集計シート_人類類型チェック!R5:R21)*10</f>
        <v>10</v>
      </c>
      <c r="E15" s="92">
        <f>SUM(集計シート_人類類型チェック!AH22:AH28)/SUM(集計シート_人類類型チェック!R22:R28)*10</f>
        <v>10</v>
      </c>
      <c r="F15" s="92">
        <f>SUM(集計シート_人類類型チェック!AH29:AH38)/SUM(集計シート_人類類型チェック!R29:R38)*10</f>
        <v>10</v>
      </c>
      <c r="G15" s="92">
        <f>SUM(集計シート_人類類型チェック!AH39:AH47)/SUM(集計シート_人類類型チェック!R39:R47)*10</f>
        <v>10</v>
      </c>
      <c r="H15" s="92">
        <f>SUM(集計シート_人類類型チェック!AH49:AH54)/SUM(集計シート_人類類型チェック!R49:R54)*10</f>
        <v>10</v>
      </c>
    </row>
    <row r="16" spans="2:8" ht="28.5">
      <c r="B16" s="135"/>
      <c r="C16" s="91" t="s">
        <v>65</v>
      </c>
      <c r="D16" s="92">
        <f>SUM(集計シート_人類類型チェック!AI5:AI21)/SUM(集計シート_人類類型チェック!S5:S21)*10</f>
        <v>10</v>
      </c>
      <c r="E16" s="92">
        <f>SUM(集計シート_人類類型チェック!AI22:AI28)/SUM(集計シート_人類類型チェック!S22:S28)*10</f>
        <v>10</v>
      </c>
      <c r="F16" s="92">
        <f>SUM(集計シート_人類類型チェック!AI29:AI38)/SUM(集計シート_人類類型チェック!S29:S38)*10</f>
        <v>10</v>
      </c>
      <c r="G16" s="92">
        <f>SUM(集計シート_人類類型チェック!AI39:AI47)/SUM(集計シート_人類類型チェック!S39:S47)*10</f>
        <v>10</v>
      </c>
      <c r="H16" s="92">
        <f>SUM(集計シート_人類類型チェック!AI49:AI54)/SUM(集計シート_人類類型チェック!S49:S54)*10</f>
        <v>10</v>
      </c>
    </row>
    <row r="17" spans="2:8" ht="28.5">
      <c r="B17" s="135" t="s">
        <v>418</v>
      </c>
      <c r="C17" s="91" t="s">
        <v>66</v>
      </c>
      <c r="D17" s="92">
        <f>SUM(集計シート_人類類型チェック!AJ5:AJ21)/SUM(集計シート_人類類型チェック!T5:T21)*10</f>
        <v>10</v>
      </c>
      <c r="E17" s="92">
        <f>SUM(集計シート_人類類型チェック!AJ22:AJ28)/SUM(集計シート_人類類型チェック!T22:T28)*10</f>
        <v>10</v>
      </c>
      <c r="F17" s="92">
        <f>SUM(集計シート_人類類型チェック!AJ29:AJ38)/SUM(集計シート_人類類型チェック!T29:T38)*10</f>
        <v>10</v>
      </c>
      <c r="G17" s="92">
        <f>SUM(集計シート_人類類型チェック!AJ39:AJ47)/SUM(集計シート_人類類型チェック!T39:T47)*10</f>
        <v>10</v>
      </c>
      <c r="H17" s="92">
        <f>SUM(集計シート_人類類型チェック!AJ49:AJ54)/SUM(集計シート_人類類型チェック!T49:T54)*10</f>
        <v>10</v>
      </c>
    </row>
    <row r="18" spans="2:8" ht="28.5">
      <c r="B18" s="135"/>
      <c r="C18" s="91" t="s">
        <v>67</v>
      </c>
      <c r="D18" s="92">
        <f>SUM(集計シート_人類類型チェック!AK5:AK21)/SUM(集計シート_人類類型チェック!U5:U21)*10</f>
        <v>10</v>
      </c>
      <c r="E18" s="92">
        <f>SUM(集計シート_人類類型チェック!AK22:AK28)/SUM(集計シート_人類類型チェック!U22:U28)*10</f>
        <v>10</v>
      </c>
      <c r="F18" s="92">
        <f>SUM(集計シート_人類類型チェック!AK29:AK38)/SUM(集計シート_人類類型チェック!U29:U38)*10</f>
        <v>10</v>
      </c>
      <c r="G18" s="92">
        <f>SUM(集計シート_人類類型チェック!AK39:AK47)/SUM(集計シート_人類類型チェック!U39:U47)*10</f>
        <v>10</v>
      </c>
      <c r="H18" s="92">
        <f>SUM(集計シート_人類類型チェック!AK49:AK54)/SUM(集計シート_人類類型チェック!U49:U54)*10</f>
        <v>10</v>
      </c>
    </row>
  </sheetData>
  <mergeCells count="6">
    <mergeCell ref="B17:B18"/>
    <mergeCell ref="D2:H2"/>
    <mergeCell ref="B4:B6"/>
    <mergeCell ref="B7:B9"/>
    <mergeCell ref="B10:B12"/>
    <mergeCell ref="B13:B16"/>
  </mergeCells>
  <phoneticPr fontId="2"/>
  <pageMargins left="0.7" right="0.7" top="0.75" bottom="0.75" header="0.3" footer="0.3"/>
  <ignoredErrors>
    <ignoredError sqref="D18:E18 D4:E4 D5:E5 D6:E6 D7:E7 D8:E8 D9:E9 D10:E10 D11:E11 D12:E12 D13:E13 D14:E14 D15:E15 D16:E16 D17:E17" formulaRange="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outlinePr summaryBelow="0"/>
    <pageSetUpPr fitToPage="1"/>
  </sheetPr>
  <dimension ref="B1:T55"/>
  <sheetViews>
    <sheetView showGridLines="0" zoomScale="70" zoomScaleNormal="70" workbookViewId="0">
      <pane ySplit="3" topLeftCell="A4" activePane="bottomLeft" state="frozen"/>
      <selection pane="bottomLeft" activeCell="B2" sqref="B2:S21"/>
    </sheetView>
  </sheetViews>
  <sheetFormatPr defaultColWidth="9" defaultRowHeight="14.25"/>
  <cols>
    <col min="1" max="1" width="0.625" style="3" customWidth="1"/>
    <col min="2" max="2" width="9.625" style="3" bestFit="1" customWidth="1"/>
    <col min="3" max="3" width="20.625" style="3" bestFit="1" customWidth="1"/>
    <col min="4" max="4" width="31.375" style="3" bestFit="1" customWidth="1"/>
    <col min="5" max="20" width="8.625" style="3" customWidth="1"/>
    <col min="21" max="16384" width="9" style="3"/>
  </cols>
  <sheetData>
    <row r="1" spans="2:19" ht="24.75" thickBot="1">
      <c r="B1" s="1" t="s">
        <v>87</v>
      </c>
      <c r="C1" s="2"/>
      <c r="D1" s="2"/>
      <c r="E1" s="2"/>
      <c r="F1" s="2"/>
      <c r="G1" s="2"/>
      <c r="H1" s="2"/>
      <c r="I1" s="2"/>
      <c r="J1" s="2"/>
      <c r="K1" s="2"/>
      <c r="L1" s="2"/>
      <c r="M1" s="2"/>
      <c r="N1" s="2"/>
      <c r="O1" s="2"/>
      <c r="P1" s="2"/>
      <c r="Q1" s="2"/>
      <c r="R1" s="2"/>
      <c r="S1" s="2"/>
    </row>
    <row r="2" spans="2:19" ht="42" customHeight="1" thickBot="1">
      <c r="B2" s="129" t="s">
        <v>7</v>
      </c>
      <c r="C2" s="130"/>
      <c r="D2" s="130"/>
      <c r="E2" s="139" t="s">
        <v>0</v>
      </c>
      <c r="F2" s="140"/>
      <c r="G2" s="138"/>
      <c r="H2" s="139" t="s">
        <v>1</v>
      </c>
      <c r="I2" s="140"/>
      <c r="J2" s="138"/>
      <c r="K2" s="139" t="s">
        <v>2</v>
      </c>
      <c r="L2" s="140"/>
      <c r="M2" s="138"/>
      <c r="N2" s="139" t="s">
        <v>3</v>
      </c>
      <c r="O2" s="140"/>
      <c r="P2" s="140"/>
      <c r="Q2" s="138"/>
      <c r="R2" s="137" t="s">
        <v>83</v>
      </c>
      <c r="S2" s="138"/>
    </row>
    <row r="3" spans="2:19" ht="212.25" customHeight="1" thickBot="1">
      <c r="B3" s="129" t="s">
        <v>57</v>
      </c>
      <c r="C3" s="130"/>
      <c r="D3" s="130"/>
      <c r="E3" s="4" t="s">
        <v>58</v>
      </c>
      <c r="F3" s="5" t="s">
        <v>59</v>
      </c>
      <c r="G3" s="6" t="s">
        <v>394</v>
      </c>
      <c r="H3" s="7" t="s">
        <v>60</v>
      </c>
      <c r="I3" s="8" t="s">
        <v>61</v>
      </c>
      <c r="J3" s="9" t="s">
        <v>62</v>
      </c>
      <c r="K3" s="4" t="s">
        <v>393</v>
      </c>
      <c r="L3" s="5" t="s">
        <v>63</v>
      </c>
      <c r="M3" s="9" t="s">
        <v>64</v>
      </c>
      <c r="N3" s="7" t="s">
        <v>6</v>
      </c>
      <c r="O3" s="8" t="s">
        <v>5</v>
      </c>
      <c r="P3" s="8" t="s">
        <v>4</v>
      </c>
      <c r="Q3" s="6" t="s">
        <v>65</v>
      </c>
      <c r="R3" s="4" t="s">
        <v>66</v>
      </c>
      <c r="S3" s="6" t="s">
        <v>67</v>
      </c>
    </row>
    <row r="4" spans="2:19" ht="14.45" customHeight="1" thickBot="1">
      <c r="B4" s="10" t="s">
        <v>68</v>
      </c>
      <c r="C4" s="11" t="s">
        <v>69</v>
      </c>
      <c r="D4" s="12" t="s">
        <v>8</v>
      </c>
      <c r="E4" s="13" t="s">
        <v>382</v>
      </c>
      <c r="F4" s="14"/>
      <c r="G4" s="14"/>
      <c r="H4" s="14"/>
      <c r="I4" s="14"/>
      <c r="J4" s="14"/>
      <c r="K4" s="14"/>
      <c r="L4" s="14"/>
      <c r="M4" s="14"/>
      <c r="N4" s="14"/>
      <c r="O4" s="14"/>
      <c r="P4" s="14"/>
      <c r="Q4" s="14"/>
      <c r="R4" s="14"/>
      <c r="S4" s="15"/>
    </row>
    <row r="5" spans="2:19" ht="18.75" customHeight="1">
      <c r="B5" s="118" t="s">
        <v>77</v>
      </c>
      <c r="C5" s="132" t="s">
        <v>55</v>
      </c>
      <c r="D5" s="16" t="s">
        <v>10</v>
      </c>
      <c r="E5" s="17" t="s">
        <v>384</v>
      </c>
      <c r="F5" s="18" t="s">
        <v>384</v>
      </c>
      <c r="G5" s="19" t="s">
        <v>387</v>
      </c>
      <c r="H5" s="17" t="s">
        <v>385</v>
      </c>
      <c r="I5" s="18" t="s">
        <v>387</v>
      </c>
      <c r="J5" s="19" t="s">
        <v>387</v>
      </c>
      <c r="K5" s="17" t="s">
        <v>385</v>
      </c>
      <c r="L5" s="18" t="s">
        <v>387</v>
      </c>
      <c r="M5" s="19" t="s">
        <v>387</v>
      </c>
      <c r="N5" s="17" t="s">
        <v>387</v>
      </c>
      <c r="O5" s="18" t="s">
        <v>387</v>
      </c>
      <c r="P5" s="18" t="s">
        <v>387</v>
      </c>
      <c r="Q5" s="19" t="s">
        <v>387</v>
      </c>
      <c r="R5" s="17" t="s">
        <v>385</v>
      </c>
      <c r="S5" s="19" t="s">
        <v>386</v>
      </c>
    </row>
    <row r="6" spans="2:19" ht="18.75" customHeight="1">
      <c r="B6" s="119"/>
      <c r="C6" s="133"/>
      <c r="D6" s="20" t="s">
        <v>11</v>
      </c>
      <c r="E6" s="21" t="s">
        <v>384</v>
      </c>
      <c r="F6" s="22" t="s">
        <v>384</v>
      </c>
      <c r="G6" s="23" t="s">
        <v>387</v>
      </c>
      <c r="H6" s="21" t="s">
        <v>385</v>
      </c>
      <c r="I6" s="22" t="s">
        <v>386</v>
      </c>
      <c r="J6" s="23" t="s">
        <v>387</v>
      </c>
      <c r="K6" s="21" t="s">
        <v>386</v>
      </c>
      <c r="L6" s="22" t="s">
        <v>386</v>
      </c>
      <c r="M6" s="23" t="s">
        <v>386</v>
      </c>
      <c r="N6" s="21" t="s">
        <v>385</v>
      </c>
      <c r="O6" s="22" t="s">
        <v>386</v>
      </c>
      <c r="P6" s="22" t="s">
        <v>386</v>
      </c>
      <c r="Q6" s="23" t="s">
        <v>386</v>
      </c>
      <c r="R6" s="21" t="s">
        <v>386</v>
      </c>
      <c r="S6" s="23" t="s">
        <v>386</v>
      </c>
    </row>
    <row r="7" spans="2:19" ht="18.75" customHeight="1">
      <c r="B7" s="119"/>
      <c r="C7" s="133"/>
      <c r="D7" s="20" t="s">
        <v>12</v>
      </c>
      <c r="E7" s="21" t="s">
        <v>384</v>
      </c>
      <c r="F7" s="22" t="s">
        <v>384</v>
      </c>
      <c r="G7" s="23" t="s">
        <v>384</v>
      </c>
      <c r="H7" s="21" t="s">
        <v>385</v>
      </c>
      <c r="I7" s="22" t="s">
        <v>387</v>
      </c>
      <c r="J7" s="23" t="s">
        <v>387</v>
      </c>
      <c r="K7" s="21" t="s">
        <v>386</v>
      </c>
      <c r="L7" s="22" t="s">
        <v>386</v>
      </c>
      <c r="M7" s="23" t="s">
        <v>386</v>
      </c>
      <c r="N7" s="21" t="s">
        <v>387</v>
      </c>
      <c r="O7" s="22" t="s">
        <v>387</v>
      </c>
      <c r="P7" s="22" t="s">
        <v>387</v>
      </c>
      <c r="Q7" s="23" t="s">
        <v>387</v>
      </c>
      <c r="R7" s="21" t="s">
        <v>385</v>
      </c>
      <c r="S7" s="23" t="s">
        <v>386</v>
      </c>
    </row>
    <row r="8" spans="2:19" ht="18.75" customHeight="1">
      <c r="B8" s="119"/>
      <c r="C8" s="133"/>
      <c r="D8" s="20" t="s">
        <v>13</v>
      </c>
      <c r="E8" s="21" t="s">
        <v>384</v>
      </c>
      <c r="F8" s="22" t="s">
        <v>384</v>
      </c>
      <c r="G8" s="23" t="s">
        <v>386</v>
      </c>
      <c r="H8" s="21" t="s">
        <v>386</v>
      </c>
      <c r="I8" s="22" t="s">
        <v>387</v>
      </c>
      <c r="J8" s="23" t="s">
        <v>387</v>
      </c>
      <c r="K8" s="21" t="s">
        <v>386</v>
      </c>
      <c r="L8" s="22" t="s">
        <v>386</v>
      </c>
      <c r="M8" s="23" t="s">
        <v>385</v>
      </c>
      <c r="N8" s="21" t="s">
        <v>386</v>
      </c>
      <c r="O8" s="22" t="s">
        <v>386</v>
      </c>
      <c r="P8" s="22" t="s">
        <v>386</v>
      </c>
      <c r="Q8" s="23" t="s">
        <v>385</v>
      </c>
      <c r="R8" s="21" t="s">
        <v>386</v>
      </c>
      <c r="S8" s="23" t="s">
        <v>386</v>
      </c>
    </row>
    <row r="9" spans="2:19" ht="18.75" customHeight="1">
      <c r="B9" s="119"/>
      <c r="C9" s="133"/>
      <c r="D9" s="20" t="s">
        <v>14</v>
      </c>
      <c r="E9" s="21" t="s">
        <v>384</v>
      </c>
      <c r="F9" s="22" t="s">
        <v>384</v>
      </c>
      <c r="G9" s="23" t="s">
        <v>386</v>
      </c>
      <c r="H9" s="21" t="s">
        <v>386</v>
      </c>
      <c r="I9" s="22" t="s">
        <v>387</v>
      </c>
      <c r="J9" s="23" t="s">
        <v>387</v>
      </c>
      <c r="K9" s="21" t="s">
        <v>386</v>
      </c>
      <c r="L9" s="22" t="s">
        <v>387</v>
      </c>
      <c r="M9" s="23" t="s">
        <v>385</v>
      </c>
      <c r="N9" s="21" t="s">
        <v>387</v>
      </c>
      <c r="O9" s="22" t="s">
        <v>386</v>
      </c>
      <c r="P9" s="22" t="s">
        <v>387</v>
      </c>
      <c r="Q9" s="23" t="s">
        <v>387</v>
      </c>
      <c r="R9" s="21" t="s">
        <v>386</v>
      </c>
      <c r="S9" s="23" t="s">
        <v>386</v>
      </c>
    </row>
    <row r="10" spans="2:19" ht="18.75" customHeight="1">
      <c r="B10" s="119"/>
      <c r="C10" s="133"/>
      <c r="D10" s="20" t="s">
        <v>15</v>
      </c>
      <c r="E10" s="21" t="s">
        <v>385</v>
      </c>
      <c r="F10" s="22" t="s">
        <v>385</v>
      </c>
      <c r="G10" s="23" t="s">
        <v>385</v>
      </c>
      <c r="H10" s="21" t="s">
        <v>386</v>
      </c>
      <c r="I10" s="22" t="s">
        <v>386</v>
      </c>
      <c r="J10" s="23" t="s">
        <v>386</v>
      </c>
      <c r="K10" s="21" t="s">
        <v>385</v>
      </c>
      <c r="L10" s="22" t="s">
        <v>386</v>
      </c>
      <c r="M10" s="23" t="s">
        <v>386</v>
      </c>
      <c r="N10" s="21" t="s">
        <v>385</v>
      </c>
      <c r="O10" s="22" t="s">
        <v>385</v>
      </c>
      <c r="P10" s="22" t="s">
        <v>385</v>
      </c>
      <c r="Q10" s="23" t="s">
        <v>386</v>
      </c>
      <c r="R10" s="21" t="s">
        <v>385</v>
      </c>
      <c r="S10" s="23" t="s">
        <v>386</v>
      </c>
    </row>
    <row r="11" spans="2:19" ht="18.75" customHeight="1">
      <c r="B11" s="119"/>
      <c r="C11" s="123" t="s">
        <v>16</v>
      </c>
      <c r="D11" s="24" t="s">
        <v>17</v>
      </c>
      <c r="E11" s="25" t="s">
        <v>384</v>
      </c>
      <c r="F11" s="26" t="s">
        <v>384</v>
      </c>
      <c r="G11" s="27" t="s">
        <v>386</v>
      </c>
      <c r="H11" s="25" t="s">
        <v>385</v>
      </c>
      <c r="I11" s="26" t="s">
        <v>387</v>
      </c>
      <c r="J11" s="27" t="s">
        <v>387</v>
      </c>
      <c r="K11" s="25" t="s">
        <v>385</v>
      </c>
      <c r="L11" s="26" t="s">
        <v>387</v>
      </c>
      <c r="M11" s="27" t="s">
        <v>387</v>
      </c>
      <c r="N11" s="25" t="s">
        <v>387</v>
      </c>
      <c r="O11" s="26" t="s">
        <v>387</v>
      </c>
      <c r="P11" s="26" t="s">
        <v>387</v>
      </c>
      <c r="Q11" s="27" t="s">
        <v>387</v>
      </c>
      <c r="R11" s="25" t="s">
        <v>386</v>
      </c>
      <c r="S11" s="27" t="s">
        <v>387</v>
      </c>
    </row>
    <row r="12" spans="2:19" ht="18.75" customHeight="1">
      <c r="B12" s="119"/>
      <c r="C12" s="124"/>
      <c r="D12" s="20" t="s">
        <v>75</v>
      </c>
      <c r="E12" s="21" t="s">
        <v>384</v>
      </c>
      <c r="F12" s="22" t="s">
        <v>384</v>
      </c>
      <c r="G12" s="23" t="s">
        <v>387</v>
      </c>
      <c r="H12" s="21" t="s">
        <v>385</v>
      </c>
      <c r="I12" s="22" t="s">
        <v>387</v>
      </c>
      <c r="J12" s="23" t="s">
        <v>387</v>
      </c>
      <c r="K12" s="21" t="s">
        <v>385</v>
      </c>
      <c r="L12" s="22" t="s">
        <v>386</v>
      </c>
      <c r="M12" s="23" t="s">
        <v>387</v>
      </c>
      <c r="N12" s="21" t="s">
        <v>387</v>
      </c>
      <c r="O12" s="22" t="s">
        <v>387</v>
      </c>
      <c r="P12" s="22" t="s">
        <v>387</v>
      </c>
      <c r="Q12" s="23" t="s">
        <v>387</v>
      </c>
      <c r="R12" s="21" t="s">
        <v>386</v>
      </c>
      <c r="S12" s="23" t="s">
        <v>387</v>
      </c>
    </row>
    <row r="13" spans="2:19" ht="18.75" customHeight="1">
      <c r="B13" s="119"/>
      <c r="C13" s="124"/>
      <c r="D13" s="20" t="s">
        <v>18</v>
      </c>
      <c r="E13" s="21" t="s">
        <v>384</v>
      </c>
      <c r="F13" s="22" t="s">
        <v>384</v>
      </c>
      <c r="G13" s="23" t="s">
        <v>386</v>
      </c>
      <c r="H13" s="21" t="s">
        <v>385</v>
      </c>
      <c r="I13" s="22" t="s">
        <v>387</v>
      </c>
      <c r="J13" s="23" t="s">
        <v>387</v>
      </c>
      <c r="K13" s="21" t="s">
        <v>385</v>
      </c>
      <c r="L13" s="22" t="s">
        <v>386</v>
      </c>
      <c r="M13" s="23" t="s">
        <v>386</v>
      </c>
      <c r="N13" s="21" t="s">
        <v>386</v>
      </c>
      <c r="O13" s="22" t="s">
        <v>386</v>
      </c>
      <c r="P13" s="22" t="s">
        <v>387</v>
      </c>
      <c r="Q13" s="23" t="s">
        <v>387</v>
      </c>
      <c r="R13" s="21" t="s">
        <v>386</v>
      </c>
      <c r="S13" s="23" t="s">
        <v>387</v>
      </c>
    </row>
    <row r="14" spans="2:19" ht="18.75" customHeight="1">
      <c r="B14" s="119"/>
      <c r="C14" s="124"/>
      <c r="D14" s="20" t="s">
        <v>19</v>
      </c>
      <c r="E14" s="21" t="s">
        <v>384</v>
      </c>
      <c r="F14" s="22" t="s">
        <v>384</v>
      </c>
      <c r="G14" s="23" t="s">
        <v>386</v>
      </c>
      <c r="H14" s="21" t="s">
        <v>385</v>
      </c>
      <c r="I14" s="22" t="s">
        <v>387</v>
      </c>
      <c r="J14" s="23" t="s">
        <v>387</v>
      </c>
      <c r="K14" s="21" t="s">
        <v>385</v>
      </c>
      <c r="L14" s="22" t="s">
        <v>386</v>
      </c>
      <c r="M14" s="23" t="s">
        <v>387</v>
      </c>
      <c r="N14" s="21" t="s">
        <v>387</v>
      </c>
      <c r="O14" s="22" t="s">
        <v>387</v>
      </c>
      <c r="P14" s="22" t="s">
        <v>387</v>
      </c>
      <c r="Q14" s="23" t="s">
        <v>387</v>
      </c>
      <c r="R14" s="21" t="s">
        <v>386</v>
      </c>
      <c r="S14" s="23" t="s">
        <v>387</v>
      </c>
    </row>
    <row r="15" spans="2:19" ht="18.75" customHeight="1">
      <c r="B15" s="119"/>
      <c r="C15" s="124"/>
      <c r="D15" s="20" t="s">
        <v>20</v>
      </c>
      <c r="E15" s="21" t="s">
        <v>385</v>
      </c>
      <c r="F15" s="22" t="s">
        <v>385</v>
      </c>
      <c r="G15" s="23" t="s">
        <v>387</v>
      </c>
      <c r="H15" s="21" t="s">
        <v>385</v>
      </c>
      <c r="I15" s="22" t="s">
        <v>385</v>
      </c>
      <c r="J15" s="23" t="s">
        <v>385</v>
      </c>
      <c r="K15" s="21" t="s">
        <v>386</v>
      </c>
      <c r="L15" s="22" t="s">
        <v>387</v>
      </c>
      <c r="M15" s="23" t="s">
        <v>387</v>
      </c>
      <c r="N15" s="21" t="s">
        <v>387</v>
      </c>
      <c r="O15" s="22" t="s">
        <v>387</v>
      </c>
      <c r="P15" s="22" t="s">
        <v>387</v>
      </c>
      <c r="Q15" s="23" t="s">
        <v>387</v>
      </c>
      <c r="R15" s="21" t="s">
        <v>386</v>
      </c>
      <c r="S15" s="23" t="s">
        <v>387</v>
      </c>
    </row>
    <row r="16" spans="2:19" ht="18.75" customHeight="1">
      <c r="B16" s="119"/>
      <c r="C16" s="124"/>
      <c r="D16" s="20" t="s">
        <v>21</v>
      </c>
      <c r="E16" s="21" t="s">
        <v>385</v>
      </c>
      <c r="F16" s="22" t="s">
        <v>385</v>
      </c>
      <c r="G16" s="23" t="s">
        <v>387</v>
      </c>
      <c r="H16" s="21" t="s">
        <v>386</v>
      </c>
      <c r="I16" s="22" t="s">
        <v>386</v>
      </c>
      <c r="J16" s="23" t="s">
        <v>385</v>
      </c>
      <c r="K16" s="21" t="s">
        <v>386</v>
      </c>
      <c r="L16" s="22" t="s">
        <v>387</v>
      </c>
      <c r="M16" s="23" t="s">
        <v>387</v>
      </c>
      <c r="N16" s="21" t="s">
        <v>387</v>
      </c>
      <c r="O16" s="22" t="s">
        <v>387</v>
      </c>
      <c r="P16" s="22" t="s">
        <v>387</v>
      </c>
      <c r="Q16" s="23" t="s">
        <v>387</v>
      </c>
      <c r="R16" s="21" t="s">
        <v>386</v>
      </c>
      <c r="S16" s="23" t="s">
        <v>387</v>
      </c>
    </row>
    <row r="17" spans="2:19" ht="18.75" customHeight="1">
      <c r="B17" s="119"/>
      <c r="C17" s="123" t="s">
        <v>9</v>
      </c>
      <c r="D17" s="24" t="s">
        <v>22</v>
      </c>
      <c r="E17" s="25" t="s">
        <v>385</v>
      </c>
      <c r="F17" s="26" t="s">
        <v>385</v>
      </c>
      <c r="G17" s="27" t="s">
        <v>386</v>
      </c>
      <c r="H17" s="25" t="s">
        <v>384</v>
      </c>
      <c r="I17" s="26" t="s">
        <v>384</v>
      </c>
      <c r="J17" s="27" t="s">
        <v>386</v>
      </c>
      <c r="K17" s="25" t="s">
        <v>385</v>
      </c>
      <c r="L17" s="26" t="s">
        <v>386</v>
      </c>
      <c r="M17" s="27" t="s">
        <v>386</v>
      </c>
      <c r="N17" s="25" t="s">
        <v>386</v>
      </c>
      <c r="O17" s="26" t="s">
        <v>386</v>
      </c>
      <c r="P17" s="26" t="s">
        <v>387</v>
      </c>
      <c r="Q17" s="27" t="s">
        <v>386</v>
      </c>
      <c r="R17" s="25" t="s">
        <v>386</v>
      </c>
      <c r="S17" s="27" t="s">
        <v>387</v>
      </c>
    </row>
    <row r="18" spans="2:19" ht="18.75" customHeight="1">
      <c r="B18" s="119"/>
      <c r="C18" s="124"/>
      <c r="D18" s="20" t="s">
        <v>23</v>
      </c>
      <c r="E18" s="21" t="s">
        <v>385</v>
      </c>
      <c r="F18" s="22" t="s">
        <v>385</v>
      </c>
      <c r="G18" s="23" t="s">
        <v>386</v>
      </c>
      <c r="H18" s="21" t="s">
        <v>384</v>
      </c>
      <c r="I18" s="22" t="s">
        <v>384</v>
      </c>
      <c r="J18" s="23" t="s">
        <v>386</v>
      </c>
      <c r="K18" s="21" t="s">
        <v>385</v>
      </c>
      <c r="L18" s="22" t="s">
        <v>386</v>
      </c>
      <c r="M18" s="23" t="s">
        <v>386</v>
      </c>
      <c r="N18" s="21" t="s">
        <v>386</v>
      </c>
      <c r="O18" s="22" t="s">
        <v>386</v>
      </c>
      <c r="P18" s="22" t="s">
        <v>387</v>
      </c>
      <c r="Q18" s="23" t="s">
        <v>386</v>
      </c>
      <c r="R18" s="21" t="s">
        <v>386</v>
      </c>
      <c r="S18" s="23" t="s">
        <v>387</v>
      </c>
    </row>
    <row r="19" spans="2:19" ht="18.75" customHeight="1">
      <c r="B19" s="119"/>
      <c r="C19" s="124"/>
      <c r="D19" s="20" t="s">
        <v>24</v>
      </c>
      <c r="E19" s="21" t="s">
        <v>387</v>
      </c>
      <c r="F19" s="22" t="s">
        <v>387</v>
      </c>
      <c r="G19" s="23" t="s">
        <v>387</v>
      </c>
      <c r="H19" s="21" t="s">
        <v>385</v>
      </c>
      <c r="I19" s="22" t="s">
        <v>384</v>
      </c>
      <c r="J19" s="23" t="s">
        <v>386</v>
      </c>
      <c r="K19" s="21" t="s">
        <v>386</v>
      </c>
      <c r="L19" s="22" t="s">
        <v>387</v>
      </c>
      <c r="M19" s="23" t="s">
        <v>386</v>
      </c>
      <c r="N19" s="21" t="s">
        <v>385</v>
      </c>
      <c r="O19" s="22" t="s">
        <v>387</v>
      </c>
      <c r="P19" s="22" t="s">
        <v>387</v>
      </c>
      <c r="Q19" s="23" t="s">
        <v>387</v>
      </c>
      <c r="R19" s="21" t="s">
        <v>386</v>
      </c>
      <c r="S19" s="23" t="s">
        <v>387</v>
      </c>
    </row>
    <row r="20" spans="2:19" ht="18.75" customHeight="1">
      <c r="B20" s="119"/>
      <c r="C20" s="124"/>
      <c r="D20" s="20" t="s">
        <v>25</v>
      </c>
      <c r="E20" s="21" t="s">
        <v>386</v>
      </c>
      <c r="F20" s="22" t="s">
        <v>386</v>
      </c>
      <c r="G20" s="23" t="s">
        <v>386</v>
      </c>
      <c r="H20" s="21" t="s">
        <v>384</v>
      </c>
      <c r="I20" s="22" t="s">
        <v>384</v>
      </c>
      <c r="J20" s="23" t="s">
        <v>386</v>
      </c>
      <c r="K20" s="21" t="s">
        <v>385</v>
      </c>
      <c r="L20" s="22" t="s">
        <v>385</v>
      </c>
      <c r="M20" s="23" t="s">
        <v>386</v>
      </c>
      <c r="N20" s="21" t="s">
        <v>385</v>
      </c>
      <c r="O20" s="22" t="s">
        <v>387</v>
      </c>
      <c r="P20" s="22" t="s">
        <v>386</v>
      </c>
      <c r="Q20" s="23" t="s">
        <v>387</v>
      </c>
      <c r="R20" s="21" t="s">
        <v>386</v>
      </c>
      <c r="S20" s="23" t="s">
        <v>387</v>
      </c>
    </row>
    <row r="21" spans="2:19" ht="19.5" customHeight="1" thickBot="1">
      <c r="B21" s="119"/>
      <c r="C21" s="124"/>
      <c r="D21" s="20" t="s">
        <v>26</v>
      </c>
      <c r="E21" s="21" t="s">
        <v>387</v>
      </c>
      <c r="F21" s="22" t="s">
        <v>387</v>
      </c>
      <c r="G21" s="23" t="s">
        <v>387</v>
      </c>
      <c r="H21" s="21" t="s">
        <v>386</v>
      </c>
      <c r="I21" s="22" t="s">
        <v>386</v>
      </c>
      <c r="J21" s="23" t="s">
        <v>384</v>
      </c>
      <c r="K21" s="21" t="s">
        <v>387</v>
      </c>
      <c r="L21" s="22" t="s">
        <v>387</v>
      </c>
      <c r="M21" s="23" t="s">
        <v>387</v>
      </c>
      <c r="N21" s="21" t="s">
        <v>386</v>
      </c>
      <c r="O21" s="22" t="s">
        <v>387</v>
      </c>
      <c r="P21" s="22" t="s">
        <v>387</v>
      </c>
      <c r="Q21" s="23" t="s">
        <v>387</v>
      </c>
      <c r="R21" s="21" t="s">
        <v>386</v>
      </c>
      <c r="S21" s="23" t="s">
        <v>387</v>
      </c>
    </row>
    <row r="22" spans="2:19" ht="18.75" customHeight="1">
      <c r="B22" s="126" t="s">
        <v>73</v>
      </c>
      <c r="C22" s="121" t="s">
        <v>389</v>
      </c>
      <c r="D22" s="28" t="s">
        <v>27</v>
      </c>
      <c r="E22" s="29" t="s">
        <v>385</v>
      </c>
      <c r="F22" s="30" t="s">
        <v>385</v>
      </c>
      <c r="G22" s="31" t="s">
        <v>385</v>
      </c>
      <c r="H22" s="29" t="s">
        <v>386</v>
      </c>
      <c r="I22" s="30" t="s">
        <v>387</v>
      </c>
      <c r="J22" s="31" t="s">
        <v>387</v>
      </c>
      <c r="K22" s="29" t="s">
        <v>384</v>
      </c>
      <c r="L22" s="30" t="s">
        <v>385</v>
      </c>
      <c r="M22" s="31" t="s">
        <v>385</v>
      </c>
      <c r="N22" s="29" t="s">
        <v>385</v>
      </c>
      <c r="O22" s="30" t="s">
        <v>385</v>
      </c>
      <c r="P22" s="30" t="s">
        <v>385</v>
      </c>
      <c r="Q22" s="31" t="s">
        <v>385</v>
      </c>
      <c r="R22" s="29" t="s">
        <v>385</v>
      </c>
      <c r="S22" s="31" t="s">
        <v>386</v>
      </c>
    </row>
    <row r="23" spans="2:19" ht="18.75" customHeight="1">
      <c r="B23" s="127"/>
      <c r="C23" s="124"/>
      <c r="D23" s="20" t="s">
        <v>390</v>
      </c>
      <c r="E23" s="21" t="s">
        <v>385</v>
      </c>
      <c r="F23" s="22" t="s">
        <v>385</v>
      </c>
      <c r="G23" s="23" t="s">
        <v>386</v>
      </c>
      <c r="H23" s="21" t="s">
        <v>386</v>
      </c>
      <c r="I23" s="22" t="s">
        <v>387</v>
      </c>
      <c r="J23" s="23" t="s">
        <v>387</v>
      </c>
      <c r="K23" s="21" t="s">
        <v>384</v>
      </c>
      <c r="L23" s="22" t="s">
        <v>386</v>
      </c>
      <c r="M23" s="23" t="s">
        <v>386</v>
      </c>
      <c r="N23" s="21" t="s">
        <v>386</v>
      </c>
      <c r="O23" s="22" t="s">
        <v>386</v>
      </c>
      <c r="P23" s="22" t="s">
        <v>386</v>
      </c>
      <c r="Q23" s="23" t="s">
        <v>386</v>
      </c>
      <c r="R23" s="21" t="s">
        <v>385</v>
      </c>
      <c r="S23" s="23" t="s">
        <v>386</v>
      </c>
    </row>
    <row r="24" spans="2:19" ht="18.75" customHeight="1">
      <c r="B24" s="127"/>
      <c r="C24" s="124"/>
      <c r="D24" s="20" t="s">
        <v>391</v>
      </c>
      <c r="E24" s="21" t="s">
        <v>386</v>
      </c>
      <c r="F24" s="22" t="s">
        <v>386</v>
      </c>
      <c r="G24" s="23" t="s">
        <v>386</v>
      </c>
      <c r="H24" s="21" t="s">
        <v>386</v>
      </c>
      <c r="I24" s="22" t="s">
        <v>387</v>
      </c>
      <c r="J24" s="23" t="s">
        <v>387</v>
      </c>
      <c r="K24" s="21" t="s">
        <v>384</v>
      </c>
      <c r="L24" s="22" t="s">
        <v>385</v>
      </c>
      <c r="M24" s="23" t="s">
        <v>386</v>
      </c>
      <c r="N24" s="21" t="s">
        <v>386</v>
      </c>
      <c r="O24" s="22" t="s">
        <v>386</v>
      </c>
      <c r="P24" s="22" t="s">
        <v>386</v>
      </c>
      <c r="Q24" s="23" t="s">
        <v>386</v>
      </c>
      <c r="R24" s="21" t="s">
        <v>385</v>
      </c>
      <c r="S24" s="23" t="s">
        <v>386</v>
      </c>
    </row>
    <row r="25" spans="2:19" ht="18.75" customHeight="1">
      <c r="B25" s="127"/>
      <c r="C25" s="123" t="s">
        <v>30</v>
      </c>
      <c r="D25" s="24" t="s">
        <v>76</v>
      </c>
      <c r="E25" s="25" t="s">
        <v>387</v>
      </c>
      <c r="F25" s="26" t="s">
        <v>387</v>
      </c>
      <c r="G25" s="27" t="s">
        <v>387</v>
      </c>
      <c r="H25" s="25" t="s">
        <v>387</v>
      </c>
      <c r="I25" s="26" t="s">
        <v>387</v>
      </c>
      <c r="J25" s="27" t="s">
        <v>387</v>
      </c>
      <c r="K25" s="25" t="s">
        <v>386</v>
      </c>
      <c r="L25" s="26" t="s">
        <v>384</v>
      </c>
      <c r="M25" s="27" t="s">
        <v>386</v>
      </c>
      <c r="N25" s="25" t="s">
        <v>386</v>
      </c>
      <c r="O25" s="26" t="s">
        <v>386</v>
      </c>
      <c r="P25" s="26" t="s">
        <v>386</v>
      </c>
      <c r="Q25" s="27" t="s">
        <v>386</v>
      </c>
      <c r="R25" s="25" t="s">
        <v>386</v>
      </c>
      <c r="S25" s="27" t="s">
        <v>386</v>
      </c>
    </row>
    <row r="26" spans="2:19" ht="18.75" customHeight="1">
      <c r="B26" s="127"/>
      <c r="C26" s="124"/>
      <c r="D26" s="20" t="s">
        <v>32</v>
      </c>
      <c r="E26" s="21" t="s">
        <v>387</v>
      </c>
      <c r="F26" s="22" t="s">
        <v>387</v>
      </c>
      <c r="G26" s="23" t="s">
        <v>387</v>
      </c>
      <c r="H26" s="21" t="s">
        <v>387</v>
      </c>
      <c r="I26" s="22" t="s">
        <v>387</v>
      </c>
      <c r="J26" s="23" t="s">
        <v>387</v>
      </c>
      <c r="K26" s="21" t="s">
        <v>386</v>
      </c>
      <c r="L26" s="22" t="s">
        <v>384</v>
      </c>
      <c r="M26" s="23" t="s">
        <v>386</v>
      </c>
      <c r="N26" s="21" t="s">
        <v>386</v>
      </c>
      <c r="O26" s="22" t="s">
        <v>386</v>
      </c>
      <c r="P26" s="22" t="s">
        <v>386</v>
      </c>
      <c r="Q26" s="23" t="s">
        <v>386</v>
      </c>
      <c r="R26" s="21" t="s">
        <v>386</v>
      </c>
      <c r="S26" s="23" t="s">
        <v>386</v>
      </c>
    </row>
    <row r="27" spans="2:19" ht="18.75" customHeight="1">
      <c r="B27" s="127"/>
      <c r="C27" s="123" t="s">
        <v>86</v>
      </c>
      <c r="D27" s="24" t="s">
        <v>28</v>
      </c>
      <c r="E27" s="25" t="s">
        <v>387</v>
      </c>
      <c r="F27" s="26" t="s">
        <v>387</v>
      </c>
      <c r="G27" s="27" t="s">
        <v>387</v>
      </c>
      <c r="H27" s="25" t="s">
        <v>387</v>
      </c>
      <c r="I27" s="26" t="s">
        <v>387</v>
      </c>
      <c r="J27" s="27" t="s">
        <v>387</v>
      </c>
      <c r="K27" s="25" t="s">
        <v>386</v>
      </c>
      <c r="L27" s="26" t="s">
        <v>386</v>
      </c>
      <c r="M27" s="27" t="s">
        <v>384</v>
      </c>
      <c r="N27" s="25" t="s">
        <v>386</v>
      </c>
      <c r="O27" s="26" t="s">
        <v>385</v>
      </c>
      <c r="P27" s="26" t="s">
        <v>385</v>
      </c>
      <c r="Q27" s="27" t="s">
        <v>386</v>
      </c>
      <c r="R27" s="25" t="s">
        <v>386</v>
      </c>
      <c r="S27" s="27" t="s">
        <v>386</v>
      </c>
    </row>
    <row r="28" spans="2:19" ht="19.5" customHeight="1" thickBot="1">
      <c r="B28" s="127"/>
      <c r="C28" s="124"/>
      <c r="D28" s="20" t="s">
        <v>29</v>
      </c>
      <c r="E28" s="21" t="s">
        <v>387</v>
      </c>
      <c r="F28" s="22" t="s">
        <v>387</v>
      </c>
      <c r="G28" s="23" t="s">
        <v>387</v>
      </c>
      <c r="H28" s="21" t="s">
        <v>387</v>
      </c>
      <c r="I28" s="22" t="s">
        <v>387</v>
      </c>
      <c r="J28" s="23" t="s">
        <v>387</v>
      </c>
      <c r="K28" s="21" t="s">
        <v>386</v>
      </c>
      <c r="L28" s="22" t="s">
        <v>386</v>
      </c>
      <c r="M28" s="23" t="s">
        <v>384</v>
      </c>
      <c r="N28" s="21" t="s">
        <v>386</v>
      </c>
      <c r="O28" s="22" t="s">
        <v>385</v>
      </c>
      <c r="P28" s="22" t="s">
        <v>385</v>
      </c>
      <c r="Q28" s="23" t="s">
        <v>386</v>
      </c>
      <c r="R28" s="21" t="s">
        <v>386</v>
      </c>
      <c r="S28" s="23" t="s">
        <v>386</v>
      </c>
    </row>
    <row r="29" spans="2:19" ht="18.75" customHeight="1">
      <c r="B29" s="126" t="s">
        <v>72</v>
      </c>
      <c r="C29" s="121" t="s">
        <v>33</v>
      </c>
      <c r="D29" s="28" t="s">
        <v>34</v>
      </c>
      <c r="E29" s="29" t="s">
        <v>387</v>
      </c>
      <c r="F29" s="30" t="s">
        <v>387</v>
      </c>
      <c r="G29" s="31" t="s">
        <v>387</v>
      </c>
      <c r="H29" s="29" t="s">
        <v>387</v>
      </c>
      <c r="I29" s="30" t="s">
        <v>386</v>
      </c>
      <c r="J29" s="31" t="s">
        <v>387</v>
      </c>
      <c r="K29" s="29" t="s">
        <v>387</v>
      </c>
      <c r="L29" s="30" t="s">
        <v>385</v>
      </c>
      <c r="M29" s="31" t="s">
        <v>385</v>
      </c>
      <c r="N29" s="29" t="s">
        <v>384</v>
      </c>
      <c r="O29" s="30" t="s">
        <v>384</v>
      </c>
      <c r="P29" s="30" t="s">
        <v>384</v>
      </c>
      <c r="Q29" s="31" t="s">
        <v>385</v>
      </c>
      <c r="R29" s="29" t="s">
        <v>386</v>
      </c>
      <c r="S29" s="31" t="s">
        <v>385</v>
      </c>
    </row>
    <row r="30" spans="2:19" ht="18.75" customHeight="1">
      <c r="B30" s="127"/>
      <c r="C30" s="124"/>
      <c r="D30" s="20" t="s">
        <v>35</v>
      </c>
      <c r="E30" s="21" t="s">
        <v>387</v>
      </c>
      <c r="F30" s="22" t="s">
        <v>387</v>
      </c>
      <c r="G30" s="23" t="s">
        <v>387</v>
      </c>
      <c r="H30" s="21" t="s">
        <v>387</v>
      </c>
      <c r="I30" s="22" t="s">
        <v>385</v>
      </c>
      <c r="J30" s="23" t="s">
        <v>387</v>
      </c>
      <c r="K30" s="21" t="s">
        <v>385</v>
      </c>
      <c r="L30" s="22" t="s">
        <v>385</v>
      </c>
      <c r="M30" s="23" t="s">
        <v>385</v>
      </c>
      <c r="N30" s="21" t="s">
        <v>384</v>
      </c>
      <c r="O30" s="22" t="s">
        <v>384</v>
      </c>
      <c r="P30" s="22" t="s">
        <v>385</v>
      </c>
      <c r="Q30" s="23" t="s">
        <v>385</v>
      </c>
      <c r="R30" s="21" t="s">
        <v>387</v>
      </c>
      <c r="S30" s="23" t="s">
        <v>385</v>
      </c>
    </row>
    <row r="31" spans="2:19" ht="18.75" customHeight="1">
      <c r="B31" s="127"/>
      <c r="C31" s="124"/>
      <c r="D31" s="20" t="s">
        <v>36</v>
      </c>
      <c r="E31" s="21" t="s">
        <v>387</v>
      </c>
      <c r="F31" s="22" t="s">
        <v>387</v>
      </c>
      <c r="G31" s="23" t="s">
        <v>387</v>
      </c>
      <c r="H31" s="21" t="s">
        <v>387</v>
      </c>
      <c r="I31" s="22" t="s">
        <v>386</v>
      </c>
      <c r="J31" s="23" t="s">
        <v>387</v>
      </c>
      <c r="K31" s="21" t="s">
        <v>386</v>
      </c>
      <c r="L31" s="22" t="s">
        <v>386</v>
      </c>
      <c r="M31" s="23" t="s">
        <v>385</v>
      </c>
      <c r="N31" s="21" t="s">
        <v>384</v>
      </c>
      <c r="O31" s="22" t="s">
        <v>384</v>
      </c>
      <c r="P31" s="22" t="s">
        <v>385</v>
      </c>
      <c r="Q31" s="23" t="s">
        <v>385</v>
      </c>
      <c r="R31" s="21" t="s">
        <v>386</v>
      </c>
      <c r="S31" s="23" t="s">
        <v>385</v>
      </c>
    </row>
    <row r="32" spans="2:19" ht="18.75" customHeight="1">
      <c r="B32" s="127"/>
      <c r="C32" s="124"/>
      <c r="D32" s="20" t="s">
        <v>37</v>
      </c>
      <c r="E32" s="21" t="s">
        <v>386</v>
      </c>
      <c r="F32" s="22" t="s">
        <v>386</v>
      </c>
      <c r="G32" s="23" t="s">
        <v>386</v>
      </c>
      <c r="H32" s="21" t="s">
        <v>387</v>
      </c>
      <c r="I32" s="22" t="s">
        <v>386</v>
      </c>
      <c r="J32" s="23" t="s">
        <v>387</v>
      </c>
      <c r="K32" s="21" t="s">
        <v>386</v>
      </c>
      <c r="L32" s="22" t="s">
        <v>386</v>
      </c>
      <c r="M32" s="23" t="s">
        <v>385</v>
      </c>
      <c r="N32" s="21" t="s">
        <v>384</v>
      </c>
      <c r="O32" s="22" t="s">
        <v>384</v>
      </c>
      <c r="P32" s="22" t="s">
        <v>385</v>
      </c>
      <c r="Q32" s="23" t="s">
        <v>385</v>
      </c>
      <c r="R32" s="21" t="s">
        <v>387</v>
      </c>
      <c r="S32" s="23" t="s">
        <v>385</v>
      </c>
    </row>
    <row r="33" spans="2:20" ht="18.75" customHeight="1">
      <c r="B33" s="127"/>
      <c r="C33" s="124"/>
      <c r="D33" s="20" t="s">
        <v>70</v>
      </c>
      <c r="E33" s="21" t="s">
        <v>387</v>
      </c>
      <c r="F33" s="22" t="s">
        <v>387</v>
      </c>
      <c r="G33" s="23" t="s">
        <v>387</v>
      </c>
      <c r="H33" s="21" t="s">
        <v>387</v>
      </c>
      <c r="I33" s="22" t="s">
        <v>386</v>
      </c>
      <c r="J33" s="23" t="s">
        <v>387</v>
      </c>
      <c r="K33" s="21" t="s">
        <v>387</v>
      </c>
      <c r="L33" s="22" t="s">
        <v>387</v>
      </c>
      <c r="M33" s="23" t="s">
        <v>386</v>
      </c>
      <c r="N33" s="21" t="s">
        <v>384</v>
      </c>
      <c r="O33" s="22" t="s">
        <v>384</v>
      </c>
      <c r="P33" s="22" t="s">
        <v>385</v>
      </c>
      <c r="Q33" s="23" t="s">
        <v>385</v>
      </c>
      <c r="R33" s="21" t="s">
        <v>387</v>
      </c>
      <c r="S33" s="23" t="s">
        <v>385</v>
      </c>
    </row>
    <row r="34" spans="2:20" ht="18.75" customHeight="1">
      <c r="B34" s="127"/>
      <c r="C34" s="124"/>
      <c r="D34" s="20" t="s">
        <v>38</v>
      </c>
      <c r="E34" s="21" t="s">
        <v>387</v>
      </c>
      <c r="F34" s="22" t="s">
        <v>387</v>
      </c>
      <c r="G34" s="23" t="s">
        <v>387</v>
      </c>
      <c r="H34" s="21" t="s">
        <v>387</v>
      </c>
      <c r="I34" s="22" t="s">
        <v>386</v>
      </c>
      <c r="J34" s="23" t="s">
        <v>387</v>
      </c>
      <c r="K34" s="21" t="s">
        <v>387</v>
      </c>
      <c r="L34" s="22" t="s">
        <v>387</v>
      </c>
      <c r="M34" s="23" t="s">
        <v>386</v>
      </c>
      <c r="N34" s="21" t="s">
        <v>384</v>
      </c>
      <c r="O34" s="22" t="s">
        <v>385</v>
      </c>
      <c r="P34" s="22" t="s">
        <v>385</v>
      </c>
      <c r="Q34" s="23" t="s">
        <v>385</v>
      </c>
      <c r="R34" s="21" t="s">
        <v>387</v>
      </c>
      <c r="S34" s="23" t="s">
        <v>385</v>
      </c>
    </row>
    <row r="35" spans="2:20" ht="18.75" customHeight="1">
      <c r="B35" s="127"/>
      <c r="C35" s="124"/>
      <c r="D35" s="20" t="s">
        <v>39</v>
      </c>
      <c r="E35" s="21" t="s">
        <v>387</v>
      </c>
      <c r="F35" s="22" t="s">
        <v>387</v>
      </c>
      <c r="G35" s="23" t="s">
        <v>387</v>
      </c>
      <c r="H35" s="21" t="s">
        <v>387</v>
      </c>
      <c r="I35" s="22" t="s">
        <v>386</v>
      </c>
      <c r="J35" s="23" t="s">
        <v>387</v>
      </c>
      <c r="K35" s="21" t="s">
        <v>387</v>
      </c>
      <c r="L35" s="22" t="s">
        <v>387</v>
      </c>
      <c r="M35" s="23" t="s">
        <v>385</v>
      </c>
      <c r="N35" s="21" t="s">
        <v>385</v>
      </c>
      <c r="O35" s="22" t="s">
        <v>384</v>
      </c>
      <c r="P35" s="22" t="s">
        <v>385</v>
      </c>
      <c r="Q35" s="23" t="s">
        <v>385</v>
      </c>
      <c r="R35" s="21" t="s">
        <v>387</v>
      </c>
      <c r="S35" s="23" t="s">
        <v>385</v>
      </c>
    </row>
    <row r="36" spans="2:20" ht="18.75" customHeight="1">
      <c r="B36" s="127"/>
      <c r="C36" s="124"/>
      <c r="D36" s="20" t="s">
        <v>56</v>
      </c>
      <c r="E36" s="21" t="s">
        <v>387</v>
      </c>
      <c r="F36" s="22" t="s">
        <v>387</v>
      </c>
      <c r="G36" s="23" t="s">
        <v>387</v>
      </c>
      <c r="H36" s="21" t="s">
        <v>387</v>
      </c>
      <c r="I36" s="22" t="s">
        <v>386</v>
      </c>
      <c r="J36" s="23" t="s">
        <v>387</v>
      </c>
      <c r="K36" s="21" t="s">
        <v>387</v>
      </c>
      <c r="L36" s="22" t="s">
        <v>387</v>
      </c>
      <c r="M36" s="23" t="s">
        <v>385</v>
      </c>
      <c r="N36" s="21" t="s">
        <v>385</v>
      </c>
      <c r="O36" s="22" t="s">
        <v>384</v>
      </c>
      <c r="P36" s="22" t="s">
        <v>384</v>
      </c>
      <c r="Q36" s="23" t="s">
        <v>385</v>
      </c>
      <c r="R36" s="21" t="s">
        <v>385</v>
      </c>
      <c r="S36" s="23" t="s">
        <v>384</v>
      </c>
    </row>
    <row r="37" spans="2:20" ht="18.75" customHeight="1">
      <c r="B37" s="127"/>
      <c r="C37" s="124"/>
      <c r="D37" s="20" t="s">
        <v>40</v>
      </c>
      <c r="E37" s="21" t="s">
        <v>387</v>
      </c>
      <c r="F37" s="22" t="s">
        <v>387</v>
      </c>
      <c r="G37" s="23" t="s">
        <v>387</v>
      </c>
      <c r="H37" s="21" t="s">
        <v>387</v>
      </c>
      <c r="I37" s="22" t="s">
        <v>386</v>
      </c>
      <c r="J37" s="23" t="s">
        <v>387</v>
      </c>
      <c r="K37" s="21" t="s">
        <v>386</v>
      </c>
      <c r="L37" s="22" t="s">
        <v>386</v>
      </c>
      <c r="M37" s="23" t="s">
        <v>386</v>
      </c>
      <c r="N37" s="21" t="s">
        <v>385</v>
      </c>
      <c r="O37" s="22" t="s">
        <v>385</v>
      </c>
      <c r="P37" s="22" t="s">
        <v>384</v>
      </c>
      <c r="Q37" s="23" t="s">
        <v>385</v>
      </c>
      <c r="R37" s="21" t="s">
        <v>386</v>
      </c>
      <c r="S37" s="23" t="s">
        <v>384</v>
      </c>
    </row>
    <row r="38" spans="2:20" ht="18.75" customHeight="1">
      <c r="B38" s="127"/>
      <c r="C38" s="124"/>
      <c r="D38" s="20" t="s">
        <v>41</v>
      </c>
      <c r="E38" s="21" t="s">
        <v>387</v>
      </c>
      <c r="F38" s="22" t="s">
        <v>387</v>
      </c>
      <c r="G38" s="23" t="s">
        <v>386</v>
      </c>
      <c r="H38" s="21" t="s">
        <v>387</v>
      </c>
      <c r="I38" s="22" t="s">
        <v>386</v>
      </c>
      <c r="J38" s="23" t="s">
        <v>387</v>
      </c>
      <c r="K38" s="21" t="s">
        <v>386</v>
      </c>
      <c r="L38" s="22" t="s">
        <v>386</v>
      </c>
      <c r="M38" s="23" t="s">
        <v>385</v>
      </c>
      <c r="N38" s="21" t="s">
        <v>386</v>
      </c>
      <c r="O38" s="22" t="s">
        <v>385</v>
      </c>
      <c r="P38" s="22" t="s">
        <v>386</v>
      </c>
      <c r="Q38" s="23" t="s">
        <v>386</v>
      </c>
      <c r="R38" s="21" t="s">
        <v>386</v>
      </c>
      <c r="S38" s="23" t="s">
        <v>385</v>
      </c>
    </row>
    <row r="39" spans="2:20" ht="18.75" customHeight="1">
      <c r="B39" s="127"/>
      <c r="C39" s="123" t="s">
        <v>42</v>
      </c>
      <c r="D39" s="24" t="s">
        <v>43</v>
      </c>
      <c r="E39" s="25" t="s">
        <v>386</v>
      </c>
      <c r="F39" s="26" t="s">
        <v>386</v>
      </c>
      <c r="G39" s="27" t="s">
        <v>386</v>
      </c>
      <c r="H39" s="25" t="s">
        <v>386</v>
      </c>
      <c r="I39" s="26" t="s">
        <v>386</v>
      </c>
      <c r="J39" s="27" t="s">
        <v>387</v>
      </c>
      <c r="K39" s="25" t="s">
        <v>386</v>
      </c>
      <c r="L39" s="26" t="s">
        <v>386</v>
      </c>
      <c r="M39" s="27" t="s">
        <v>386</v>
      </c>
      <c r="N39" s="25" t="s">
        <v>386</v>
      </c>
      <c r="O39" s="26" t="s">
        <v>386</v>
      </c>
      <c r="P39" s="26" t="s">
        <v>386</v>
      </c>
      <c r="Q39" s="27" t="s">
        <v>384</v>
      </c>
      <c r="R39" s="25" t="s">
        <v>386</v>
      </c>
      <c r="S39" s="27" t="s">
        <v>385</v>
      </c>
    </row>
    <row r="40" spans="2:20" ht="18.75" customHeight="1">
      <c r="B40" s="127"/>
      <c r="C40" s="124"/>
      <c r="D40" s="20" t="s">
        <v>84</v>
      </c>
      <c r="E40" s="21" t="s">
        <v>387</v>
      </c>
      <c r="F40" s="22" t="s">
        <v>387</v>
      </c>
      <c r="G40" s="23" t="s">
        <v>387</v>
      </c>
      <c r="H40" s="21" t="s">
        <v>387</v>
      </c>
      <c r="I40" s="22" t="s">
        <v>387</v>
      </c>
      <c r="J40" s="23" t="s">
        <v>387</v>
      </c>
      <c r="K40" s="21" t="s">
        <v>386</v>
      </c>
      <c r="L40" s="22" t="s">
        <v>386</v>
      </c>
      <c r="M40" s="23" t="s">
        <v>385</v>
      </c>
      <c r="N40" s="21" t="s">
        <v>386</v>
      </c>
      <c r="O40" s="22" t="s">
        <v>386</v>
      </c>
      <c r="P40" s="22" t="s">
        <v>386</v>
      </c>
      <c r="Q40" s="23" t="s">
        <v>386</v>
      </c>
      <c r="R40" s="21" t="s">
        <v>386</v>
      </c>
      <c r="S40" s="23" t="s">
        <v>385</v>
      </c>
    </row>
    <row r="41" spans="2:20" ht="19.5" customHeight="1" thickBot="1">
      <c r="B41" s="127"/>
      <c r="C41" s="124"/>
      <c r="D41" s="20" t="s">
        <v>85</v>
      </c>
      <c r="E41" s="21" t="s">
        <v>386</v>
      </c>
      <c r="F41" s="22" t="s">
        <v>386</v>
      </c>
      <c r="G41" s="23" t="s">
        <v>386</v>
      </c>
      <c r="H41" s="21" t="s">
        <v>386</v>
      </c>
      <c r="I41" s="22" t="s">
        <v>386</v>
      </c>
      <c r="J41" s="23" t="s">
        <v>387</v>
      </c>
      <c r="K41" s="21" t="s">
        <v>386</v>
      </c>
      <c r="L41" s="22" t="s">
        <v>386</v>
      </c>
      <c r="M41" s="23" t="s">
        <v>386</v>
      </c>
      <c r="N41" s="21" t="s">
        <v>386</v>
      </c>
      <c r="O41" s="22" t="s">
        <v>386</v>
      </c>
      <c r="P41" s="22" t="s">
        <v>386</v>
      </c>
      <c r="Q41" s="23" t="s">
        <v>386</v>
      </c>
      <c r="R41" s="21" t="s">
        <v>386</v>
      </c>
      <c r="S41" s="23" t="s">
        <v>386</v>
      </c>
    </row>
    <row r="42" spans="2:20" ht="18.75" customHeight="1">
      <c r="B42" s="126" t="s">
        <v>71</v>
      </c>
      <c r="C42" s="121" t="s">
        <v>44</v>
      </c>
      <c r="D42" s="28" t="s">
        <v>82</v>
      </c>
      <c r="E42" s="29" t="s">
        <v>387</v>
      </c>
      <c r="F42" s="30" t="s">
        <v>387</v>
      </c>
      <c r="G42" s="31" t="s">
        <v>387</v>
      </c>
      <c r="H42" s="29" t="s">
        <v>387</v>
      </c>
      <c r="I42" s="30" t="s">
        <v>387</v>
      </c>
      <c r="J42" s="31" t="s">
        <v>387</v>
      </c>
      <c r="K42" s="29" t="s">
        <v>387</v>
      </c>
      <c r="L42" s="30" t="s">
        <v>387</v>
      </c>
      <c r="M42" s="31" t="s">
        <v>387</v>
      </c>
      <c r="N42" s="29" t="s">
        <v>386</v>
      </c>
      <c r="O42" s="30" t="s">
        <v>386</v>
      </c>
      <c r="P42" s="30" t="s">
        <v>387</v>
      </c>
      <c r="Q42" s="31" t="s">
        <v>387</v>
      </c>
      <c r="R42" s="29" t="s">
        <v>384</v>
      </c>
      <c r="S42" s="31" t="s">
        <v>404</v>
      </c>
      <c r="T42" s="32"/>
    </row>
    <row r="43" spans="2:20" ht="18.75" customHeight="1">
      <c r="B43" s="127"/>
      <c r="C43" s="124"/>
      <c r="D43" s="20" t="s">
        <v>80</v>
      </c>
      <c r="E43" s="21" t="s">
        <v>386</v>
      </c>
      <c r="F43" s="22" t="s">
        <v>386</v>
      </c>
      <c r="G43" s="23" t="s">
        <v>386</v>
      </c>
      <c r="H43" s="21" t="s">
        <v>386</v>
      </c>
      <c r="I43" s="22" t="s">
        <v>387</v>
      </c>
      <c r="J43" s="23" t="s">
        <v>387</v>
      </c>
      <c r="K43" s="21" t="s">
        <v>386</v>
      </c>
      <c r="L43" s="22" t="s">
        <v>386</v>
      </c>
      <c r="M43" s="23" t="s">
        <v>386</v>
      </c>
      <c r="N43" s="21" t="s">
        <v>386</v>
      </c>
      <c r="O43" s="22" t="s">
        <v>386</v>
      </c>
      <c r="P43" s="22" t="s">
        <v>386</v>
      </c>
      <c r="Q43" s="23" t="s">
        <v>386</v>
      </c>
      <c r="R43" s="21" t="s">
        <v>384</v>
      </c>
      <c r="S43" s="23" t="s">
        <v>385</v>
      </c>
    </row>
    <row r="44" spans="2:20" ht="18.75" customHeight="1">
      <c r="B44" s="127"/>
      <c r="C44" s="124"/>
      <c r="D44" s="20" t="s">
        <v>81</v>
      </c>
      <c r="E44" s="21" t="s">
        <v>386</v>
      </c>
      <c r="F44" s="22" t="s">
        <v>386</v>
      </c>
      <c r="G44" s="23" t="s">
        <v>386</v>
      </c>
      <c r="H44" s="21" t="s">
        <v>386</v>
      </c>
      <c r="I44" s="22" t="s">
        <v>387</v>
      </c>
      <c r="J44" s="23" t="s">
        <v>387</v>
      </c>
      <c r="K44" s="21" t="s">
        <v>386</v>
      </c>
      <c r="L44" s="22" t="s">
        <v>386</v>
      </c>
      <c r="M44" s="23" t="s">
        <v>385</v>
      </c>
      <c r="N44" s="21" t="s">
        <v>386</v>
      </c>
      <c r="O44" s="22" t="s">
        <v>386</v>
      </c>
      <c r="P44" s="22" t="s">
        <v>386</v>
      </c>
      <c r="Q44" s="23" t="s">
        <v>386</v>
      </c>
      <c r="R44" s="21" t="s">
        <v>384</v>
      </c>
      <c r="S44" s="23" t="s">
        <v>385</v>
      </c>
      <c r="T44" s="32"/>
    </row>
    <row r="45" spans="2:20" ht="18.75" customHeight="1">
      <c r="B45" s="127"/>
      <c r="C45" s="124"/>
      <c r="D45" s="20" t="s">
        <v>45</v>
      </c>
      <c r="E45" s="21" t="s">
        <v>385</v>
      </c>
      <c r="F45" s="22" t="s">
        <v>385</v>
      </c>
      <c r="G45" s="23" t="s">
        <v>385</v>
      </c>
      <c r="H45" s="21" t="s">
        <v>386</v>
      </c>
      <c r="I45" s="22" t="s">
        <v>386</v>
      </c>
      <c r="J45" s="23" t="s">
        <v>387</v>
      </c>
      <c r="K45" s="21" t="s">
        <v>385</v>
      </c>
      <c r="L45" s="22" t="s">
        <v>385</v>
      </c>
      <c r="M45" s="23" t="s">
        <v>385</v>
      </c>
      <c r="N45" s="21" t="s">
        <v>387</v>
      </c>
      <c r="O45" s="22" t="s">
        <v>387</v>
      </c>
      <c r="P45" s="22" t="s">
        <v>387</v>
      </c>
      <c r="Q45" s="23" t="s">
        <v>387</v>
      </c>
      <c r="R45" s="21" t="s">
        <v>384</v>
      </c>
      <c r="S45" s="23" t="s">
        <v>385</v>
      </c>
      <c r="T45" s="33"/>
    </row>
    <row r="46" spans="2:20" ht="18.75" customHeight="1">
      <c r="B46" s="127"/>
      <c r="C46" s="123" t="s">
        <v>46</v>
      </c>
      <c r="D46" s="24" t="s">
        <v>78</v>
      </c>
      <c r="E46" s="25" t="s">
        <v>387</v>
      </c>
      <c r="F46" s="26" t="s">
        <v>387</v>
      </c>
      <c r="G46" s="27" t="s">
        <v>387</v>
      </c>
      <c r="H46" s="25" t="s">
        <v>387</v>
      </c>
      <c r="I46" s="26" t="s">
        <v>387</v>
      </c>
      <c r="J46" s="27" t="s">
        <v>387</v>
      </c>
      <c r="K46" s="25" t="s">
        <v>387</v>
      </c>
      <c r="L46" s="26" t="s">
        <v>387</v>
      </c>
      <c r="M46" s="27" t="s">
        <v>385</v>
      </c>
      <c r="N46" s="25" t="s">
        <v>385</v>
      </c>
      <c r="O46" s="26" t="s">
        <v>385</v>
      </c>
      <c r="P46" s="26" t="s">
        <v>385</v>
      </c>
      <c r="Q46" s="27" t="s">
        <v>385</v>
      </c>
      <c r="R46" s="25" t="s">
        <v>385</v>
      </c>
      <c r="S46" s="27" t="s">
        <v>384</v>
      </c>
      <c r="T46" s="32"/>
    </row>
    <row r="47" spans="2:20" ht="19.5" customHeight="1" thickBot="1">
      <c r="B47" s="127"/>
      <c r="C47" s="124"/>
      <c r="D47" s="20" t="s">
        <v>79</v>
      </c>
      <c r="E47" s="34" t="s">
        <v>387</v>
      </c>
      <c r="F47" s="22" t="s">
        <v>387</v>
      </c>
      <c r="G47" s="35" t="s">
        <v>387</v>
      </c>
      <c r="H47" s="34" t="s">
        <v>387</v>
      </c>
      <c r="I47" s="22" t="s">
        <v>387</v>
      </c>
      <c r="J47" s="35" t="s">
        <v>387</v>
      </c>
      <c r="K47" s="34" t="s">
        <v>387</v>
      </c>
      <c r="L47" s="22" t="s">
        <v>387</v>
      </c>
      <c r="M47" s="35" t="s">
        <v>386</v>
      </c>
      <c r="N47" s="34" t="s">
        <v>386</v>
      </c>
      <c r="O47" s="36" t="s">
        <v>386</v>
      </c>
      <c r="P47" s="22" t="s">
        <v>384</v>
      </c>
      <c r="Q47" s="35" t="s">
        <v>386</v>
      </c>
      <c r="R47" s="34" t="s">
        <v>385</v>
      </c>
      <c r="S47" s="23" t="s">
        <v>384</v>
      </c>
      <c r="T47" s="32"/>
    </row>
    <row r="48" spans="2:20" ht="18.95" customHeight="1" thickBot="1">
      <c r="B48" s="10" t="s">
        <v>68</v>
      </c>
      <c r="C48" s="11" t="s">
        <v>69</v>
      </c>
      <c r="D48" s="12" t="s">
        <v>8</v>
      </c>
      <c r="E48" s="13" t="s">
        <v>383</v>
      </c>
      <c r="F48" s="37"/>
      <c r="G48" s="37"/>
      <c r="H48" s="37"/>
      <c r="I48" s="37"/>
      <c r="J48" s="37"/>
      <c r="K48" s="37"/>
      <c r="L48" s="37"/>
      <c r="M48" s="37"/>
      <c r="N48" s="37"/>
      <c r="O48" s="37"/>
      <c r="P48" s="37"/>
      <c r="Q48" s="37"/>
      <c r="R48" s="37"/>
      <c r="S48" s="38"/>
    </row>
    <row r="49" spans="2:19" ht="18.75" customHeight="1">
      <c r="B49" s="141" t="s">
        <v>74</v>
      </c>
      <c r="C49" s="121" t="s">
        <v>47</v>
      </c>
      <c r="D49" s="28" t="s">
        <v>48</v>
      </c>
      <c r="E49" s="29" t="s">
        <v>388</v>
      </c>
      <c r="F49" s="30" t="s">
        <v>388</v>
      </c>
      <c r="G49" s="31" t="s">
        <v>388</v>
      </c>
      <c r="H49" s="29" t="s">
        <v>388</v>
      </c>
      <c r="I49" s="30" t="s">
        <v>388</v>
      </c>
      <c r="J49" s="31" t="s">
        <v>388</v>
      </c>
      <c r="K49" s="29" t="s">
        <v>388</v>
      </c>
      <c r="L49" s="30" t="s">
        <v>388</v>
      </c>
      <c r="M49" s="31" t="s">
        <v>388</v>
      </c>
      <c r="N49" s="29" t="s">
        <v>388</v>
      </c>
      <c r="O49" s="30" t="s">
        <v>388</v>
      </c>
      <c r="P49" s="30" t="s">
        <v>388</v>
      </c>
      <c r="Q49" s="31" t="s">
        <v>388</v>
      </c>
      <c r="R49" s="29" t="s">
        <v>388</v>
      </c>
      <c r="S49" s="31" t="s">
        <v>388</v>
      </c>
    </row>
    <row r="50" spans="2:19" ht="18.75" customHeight="1">
      <c r="B50" s="142"/>
      <c r="C50" s="124"/>
      <c r="D50" s="39" t="s">
        <v>49</v>
      </c>
      <c r="E50" s="40" t="s">
        <v>388</v>
      </c>
      <c r="F50" s="41" t="s">
        <v>388</v>
      </c>
      <c r="G50" s="42" t="s">
        <v>388</v>
      </c>
      <c r="H50" s="40" t="s">
        <v>388</v>
      </c>
      <c r="I50" s="41" t="s">
        <v>388</v>
      </c>
      <c r="J50" s="42" t="s">
        <v>388</v>
      </c>
      <c r="K50" s="40" t="s">
        <v>388</v>
      </c>
      <c r="L50" s="41" t="s">
        <v>388</v>
      </c>
      <c r="M50" s="42" t="s">
        <v>388</v>
      </c>
      <c r="N50" s="40" t="s">
        <v>388</v>
      </c>
      <c r="O50" s="41" t="s">
        <v>388</v>
      </c>
      <c r="P50" s="41" t="s">
        <v>388</v>
      </c>
      <c r="Q50" s="42" t="s">
        <v>388</v>
      </c>
      <c r="R50" s="40" t="s">
        <v>388</v>
      </c>
      <c r="S50" s="42" t="s">
        <v>388</v>
      </c>
    </row>
    <row r="51" spans="2:19" ht="18.75" customHeight="1">
      <c r="B51" s="142"/>
      <c r="C51" s="123" t="s">
        <v>50</v>
      </c>
      <c r="D51" s="24" t="s">
        <v>51</v>
      </c>
      <c r="E51" s="17" t="s">
        <v>388</v>
      </c>
      <c r="F51" s="18" t="s">
        <v>388</v>
      </c>
      <c r="G51" s="19" t="s">
        <v>388</v>
      </c>
      <c r="H51" s="17" t="s">
        <v>388</v>
      </c>
      <c r="I51" s="18" t="s">
        <v>388</v>
      </c>
      <c r="J51" s="19" t="s">
        <v>388</v>
      </c>
      <c r="K51" s="17" t="s">
        <v>388</v>
      </c>
      <c r="L51" s="18" t="s">
        <v>388</v>
      </c>
      <c r="M51" s="19" t="s">
        <v>388</v>
      </c>
      <c r="N51" s="17" t="s">
        <v>388</v>
      </c>
      <c r="O51" s="18" t="s">
        <v>388</v>
      </c>
      <c r="P51" s="18" t="s">
        <v>388</v>
      </c>
      <c r="Q51" s="19" t="s">
        <v>388</v>
      </c>
      <c r="R51" s="17" t="s">
        <v>388</v>
      </c>
      <c r="S51" s="19" t="s">
        <v>388</v>
      </c>
    </row>
    <row r="52" spans="2:19" ht="18.75" customHeight="1">
      <c r="B52" s="142"/>
      <c r="C52" s="124"/>
      <c r="D52" s="20" t="s">
        <v>52</v>
      </c>
      <c r="E52" s="21" t="s">
        <v>388</v>
      </c>
      <c r="F52" s="22" t="s">
        <v>388</v>
      </c>
      <c r="G52" s="23" t="s">
        <v>388</v>
      </c>
      <c r="H52" s="21" t="s">
        <v>388</v>
      </c>
      <c r="I52" s="22" t="s">
        <v>388</v>
      </c>
      <c r="J52" s="23" t="s">
        <v>388</v>
      </c>
      <c r="K52" s="21" t="s">
        <v>388</v>
      </c>
      <c r="L52" s="22" t="s">
        <v>388</v>
      </c>
      <c r="M52" s="23" t="s">
        <v>388</v>
      </c>
      <c r="N52" s="21" t="s">
        <v>388</v>
      </c>
      <c r="O52" s="22" t="s">
        <v>388</v>
      </c>
      <c r="P52" s="22" t="s">
        <v>388</v>
      </c>
      <c r="Q52" s="23" t="s">
        <v>388</v>
      </c>
      <c r="R52" s="21" t="s">
        <v>388</v>
      </c>
      <c r="S52" s="23" t="s">
        <v>388</v>
      </c>
    </row>
    <row r="53" spans="2:19" ht="18.75" customHeight="1">
      <c r="B53" s="142"/>
      <c r="C53" s="124"/>
      <c r="D53" s="20" t="s">
        <v>53</v>
      </c>
      <c r="E53" s="21" t="s">
        <v>388</v>
      </c>
      <c r="F53" s="22" t="s">
        <v>388</v>
      </c>
      <c r="G53" s="23" t="s">
        <v>388</v>
      </c>
      <c r="H53" s="21" t="s">
        <v>388</v>
      </c>
      <c r="I53" s="22" t="s">
        <v>388</v>
      </c>
      <c r="J53" s="23" t="s">
        <v>388</v>
      </c>
      <c r="K53" s="21" t="s">
        <v>388</v>
      </c>
      <c r="L53" s="22" t="s">
        <v>388</v>
      </c>
      <c r="M53" s="23" t="s">
        <v>388</v>
      </c>
      <c r="N53" s="21" t="s">
        <v>388</v>
      </c>
      <c r="O53" s="22" t="s">
        <v>388</v>
      </c>
      <c r="P53" s="22" t="s">
        <v>388</v>
      </c>
      <c r="Q53" s="23" t="s">
        <v>388</v>
      </c>
      <c r="R53" s="21" t="s">
        <v>388</v>
      </c>
      <c r="S53" s="23" t="s">
        <v>388</v>
      </c>
    </row>
    <row r="54" spans="2:19" ht="19.5" customHeight="1" thickBot="1">
      <c r="B54" s="142"/>
      <c r="C54" s="124"/>
      <c r="D54" s="20" t="s">
        <v>54</v>
      </c>
      <c r="E54" s="21" t="s">
        <v>388</v>
      </c>
      <c r="F54" s="22" t="s">
        <v>388</v>
      </c>
      <c r="G54" s="23" t="s">
        <v>388</v>
      </c>
      <c r="H54" s="21" t="s">
        <v>388</v>
      </c>
      <c r="I54" s="22" t="s">
        <v>388</v>
      </c>
      <c r="J54" s="23" t="s">
        <v>388</v>
      </c>
      <c r="K54" s="21" t="s">
        <v>388</v>
      </c>
      <c r="L54" s="22" t="s">
        <v>388</v>
      </c>
      <c r="M54" s="23" t="s">
        <v>388</v>
      </c>
      <c r="N54" s="21" t="s">
        <v>388</v>
      </c>
      <c r="O54" s="22" t="s">
        <v>388</v>
      </c>
      <c r="P54" s="22" t="s">
        <v>388</v>
      </c>
      <c r="Q54" s="23" t="s">
        <v>388</v>
      </c>
      <c r="R54" s="21" t="s">
        <v>388</v>
      </c>
      <c r="S54" s="23" t="s">
        <v>388</v>
      </c>
    </row>
    <row r="55" spans="2:19">
      <c r="B55" s="43"/>
      <c r="C55" s="43"/>
      <c r="D55" s="43"/>
      <c r="E55" s="44"/>
      <c r="F55" s="43"/>
      <c r="G55" s="43"/>
      <c r="H55" s="44"/>
      <c r="I55" s="43"/>
      <c r="J55" s="43"/>
      <c r="K55" s="44"/>
      <c r="L55" s="43"/>
      <c r="M55" s="43"/>
      <c r="N55" s="44"/>
      <c r="O55" s="43"/>
      <c r="P55" s="43"/>
      <c r="Q55" s="43"/>
      <c r="R55" s="44"/>
      <c r="S55" s="43"/>
    </row>
  </sheetData>
  <mergeCells count="24">
    <mergeCell ref="C51:C54"/>
    <mergeCell ref="B5:B21"/>
    <mergeCell ref="B22:B28"/>
    <mergeCell ref="B29:B41"/>
    <mergeCell ref="B49:B54"/>
    <mergeCell ref="C5:C10"/>
    <mergeCell ref="C11:C16"/>
    <mergeCell ref="C17:C21"/>
    <mergeCell ref="C22:C24"/>
    <mergeCell ref="C25:C26"/>
    <mergeCell ref="C27:C28"/>
    <mergeCell ref="C29:C38"/>
    <mergeCell ref="C49:C50"/>
    <mergeCell ref="C39:C41"/>
    <mergeCell ref="C46:C47"/>
    <mergeCell ref="B42:B47"/>
    <mergeCell ref="C42:C45"/>
    <mergeCell ref="R2:S2"/>
    <mergeCell ref="B3:D3"/>
    <mergeCell ref="B2:D2"/>
    <mergeCell ref="E2:G2"/>
    <mergeCell ref="H2:J2"/>
    <mergeCell ref="K2:M2"/>
    <mergeCell ref="N2:Q2"/>
  </mergeCells>
  <phoneticPr fontId="2"/>
  <conditionalFormatting sqref="E5:S54">
    <cfRule type="cellIs" dxfId="2" priority="1" operator="equal">
      <formula>"a"</formula>
    </cfRule>
    <cfRule type="cellIs" dxfId="1" priority="2" operator="equal">
      <formula>"b"</formula>
    </cfRule>
    <cfRule type="cellIs" dxfId="0" priority="3" operator="equal">
      <formula>"c"</formula>
    </cfRule>
  </conditionalFormatting>
  <printOptions horizontalCentered="1" verticalCentered="1"/>
  <pageMargins left="0.31496062992125984" right="0.31496062992125984" top="0.35433070866141736" bottom="0.35433070866141736" header="0.31496062992125984" footer="0.31496062992125984"/>
  <pageSetup paperSize="9" scale="4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1B1E3-A9CF-4D19-952D-73EB0C641DEB}">
  <sheetPr codeName="Sheet6"/>
  <dimension ref="B2:E233"/>
  <sheetViews>
    <sheetView showGridLines="0" zoomScale="85" zoomScaleNormal="85" workbookViewId="0">
      <pane xSplit="1" ySplit="2" topLeftCell="B3" activePane="bottomRight" state="frozen"/>
      <selection activeCell="Z25" sqref="Z25"/>
      <selection pane="topRight" activeCell="Z25" sqref="Z25"/>
      <selection pane="bottomLeft" activeCell="Z25" sqref="Z25"/>
      <selection pane="bottomRight" activeCell="A3" sqref="A3"/>
    </sheetView>
  </sheetViews>
  <sheetFormatPr defaultColWidth="9" defaultRowHeight="15.75"/>
  <cols>
    <col min="1" max="1" width="9" style="46"/>
    <col min="2" max="4" width="23.25" style="46" customWidth="1"/>
    <col min="5" max="5" width="96.375" style="46" customWidth="1"/>
    <col min="6" max="16384" width="9" style="46"/>
  </cols>
  <sheetData>
    <row r="2" spans="2:5" ht="45" customHeight="1">
      <c r="B2" s="45" t="s">
        <v>88</v>
      </c>
      <c r="C2" s="45" t="s">
        <v>89</v>
      </c>
      <c r="D2" s="45" t="s">
        <v>90</v>
      </c>
      <c r="E2" s="45" t="s">
        <v>153</v>
      </c>
    </row>
    <row r="3" spans="2:5" ht="45" customHeight="1">
      <c r="B3" s="47" t="s">
        <v>92</v>
      </c>
      <c r="C3" s="47" t="s">
        <v>93</v>
      </c>
      <c r="D3" s="47" t="s">
        <v>10</v>
      </c>
      <c r="E3" s="48" t="s">
        <v>154</v>
      </c>
    </row>
    <row r="4" spans="2:5" ht="45" customHeight="1">
      <c r="B4" s="47" t="s">
        <v>92</v>
      </c>
      <c r="C4" s="47" t="s">
        <v>93</v>
      </c>
      <c r="D4" s="47" t="s">
        <v>10</v>
      </c>
      <c r="E4" s="48" t="s">
        <v>155</v>
      </c>
    </row>
    <row r="5" spans="2:5" ht="45" customHeight="1">
      <c r="B5" s="47" t="s">
        <v>92</v>
      </c>
      <c r="C5" s="47" t="s">
        <v>93</v>
      </c>
      <c r="D5" s="47" t="s">
        <v>10</v>
      </c>
      <c r="E5" s="48" t="s">
        <v>156</v>
      </c>
    </row>
    <row r="6" spans="2:5" ht="45" customHeight="1">
      <c r="B6" s="47" t="s">
        <v>92</v>
      </c>
      <c r="C6" s="47" t="s">
        <v>93</v>
      </c>
      <c r="D6" s="47" t="s">
        <v>10</v>
      </c>
      <c r="E6" s="48" t="s">
        <v>157</v>
      </c>
    </row>
    <row r="7" spans="2:5" ht="45" customHeight="1">
      <c r="B7" s="47" t="s">
        <v>92</v>
      </c>
      <c r="C7" s="47" t="s">
        <v>93</v>
      </c>
      <c r="D7" s="47" t="s">
        <v>11</v>
      </c>
      <c r="E7" s="48" t="s">
        <v>95</v>
      </c>
    </row>
    <row r="8" spans="2:5" ht="45" customHeight="1">
      <c r="B8" s="47" t="s">
        <v>92</v>
      </c>
      <c r="C8" s="47" t="s">
        <v>93</v>
      </c>
      <c r="D8" s="47" t="s">
        <v>11</v>
      </c>
      <c r="E8" s="48" t="s">
        <v>158</v>
      </c>
    </row>
    <row r="9" spans="2:5" ht="45" customHeight="1">
      <c r="B9" s="47" t="s">
        <v>92</v>
      </c>
      <c r="C9" s="47" t="s">
        <v>93</v>
      </c>
      <c r="D9" s="47" t="s">
        <v>11</v>
      </c>
      <c r="E9" s="48" t="s">
        <v>159</v>
      </c>
    </row>
    <row r="10" spans="2:5" ht="45" customHeight="1">
      <c r="B10" s="47" t="s">
        <v>92</v>
      </c>
      <c r="C10" s="47" t="s">
        <v>93</v>
      </c>
      <c r="D10" s="47" t="s">
        <v>11</v>
      </c>
      <c r="E10" s="48" t="s">
        <v>160</v>
      </c>
    </row>
    <row r="11" spans="2:5" ht="45" customHeight="1">
      <c r="B11" s="47" t="s">
        <v>92</v>
      </c>
      <c r="C11" s="47" t="s">
        <v>93</v>
      </c>
      <c r="D11" s="47" t="s">
        <v>11</v>
      </c>
      <c r="E11" s="48" t="s">
        <v>161</v>
      </c>
    </row>
    <row r="12" spans="2:5" ht="45" customHeight="1">
      <c r="B12" s="47" t="s">
        <v>92</v>
      </c>
      <c r="C12" s="47" t="s">
        <v>93</v>
      </c>
      <c r="D12" s="47" t="s">
        <v>11</v>
      </c>
      <c r="E12" s="48" t="s">
        <v>379</v>
      </c>
    </row>
    <row r="13" spans="2:5" ht="45" customHeight="1">
      <c r="B13" s="47" t="s">
        <v>92</v>
      </c>
      <c r="C13" s="47" t="s">
        <v>93</v>
      </c>
      <c r="D13" s="47" t="s">
        <v>12</v>
      </c>
      <c r="E13" s="48" t="s">
        <v>162</v>
      </c>
    </row>
    <row r="14" spans="2:5" ht="45" customHeight="1">
      <c r="B14" s="47" t="s">
        <v>92</v>
      </c>
      <c r="C14" s="47" t="s">
        <v>93</v>
      </c>
      <c r="D14" s="47" t="s">
        <v>12</v>
      </c>
      <c r="E14" s="48" t="s">
        <v>163</v>
      </c>
    </row>
    <row r="15" spans="2:5" ht="45" customHeight="1">
      <c r="B15" s="47" t="s">
        <v>92</v>
      </c>
      <c r="C15" s="47" t="s">
        <v>93</v>
      </c>
      <c r="D15" s="47" t="s">
        <v>12</v>
      </c>
      <c r="E15" s="48" t="s">
        <v>164</v>
      </c>
    </row>
    <row r="16" spans="2:5" ht="45" customHeight="1">
      <c r="B16" s="47" t="s">
        <v>92</v>
      </c>
      <c r="C16" s="47" t="s">
        <v>93</v>
      </c>
      <c r="D16" s="47" t="s">
        <v>12</v>
      </c>
      <c r="E16" s="48" t="s">
        <v>165</v>
      </c>
    </row>
    <row r="17" spans="2:5" ht="45" customHeight="1">
      <c r="B17" s="47" t="s">
        <v>92</v>
      </c>
      <c r="C17" s="47" t="s">
        <v>93</v>
      </c>
      <c r="D17" s="47" t="s">
        <v>12</v>
      </c>
      <c r="E17" s="48" t="s">
        <v>166</v>
      </c>
    </row>
    <row r="18" spans="2:5" ht="45" customHeight="1">
      <c r="B18" s="47" t="s">
        <v>92</v>
      </c>
      <c r="C18" s="47" t="s">
        <v>93</v>
      </c>
      <c r="D18" s="47" t="s">
        <v>12</v>
      </c>
      <c r="E18" s="48" t="s">
        <v>167</v>
      </c>
    </row>
    <row r="19" spans="2:5" ht="45" customHeight="1">
      <c r="B19" s="47" t="s">
        <v>92</v>
      </c>
      <c r="C19" s="47" t="s">
        <v>93</v>
      </c>
      <c r="D19" s="47" t="s">
        <v>13</v>
      </c>
      <c r="E19" s="48" t="s">
        <v>168</v>
      </c>
    </row>
    <row r="20" spans="2:5" ht="45" customHeight="1">
      <c r="B20" s="47" t="s">
        <v>92</v>
      </c>
      <c r="C20" s="47" t="s">
        <v>93</v>
      </c>
      <c r="D20" s="47" t="s">
        <v>13</v>
      </c>
      <c r="E20" s="48" t="s">
        <v>169</v>
      </c>
    </row>
    <row r="21" spans="2:5" ht="45" customHeight="1">
      <c r="B21" s="47" t="s">
        <v>92</v>
      </c>
      <c r="C21" s="47" t="s">
        <v>93</v>
      </c>
      <c r="D21" s="47" t="s">
        <v>13</v>
      </c>
      <c r="E21" s="48" t="s">
        <v>170</v>
      </c>
    </row>
    <row r="22" spans="2:5" ht="45" customHeight="1">
      <c r="B22" s="47" t="s">
        <v>92</v>
      </c>
      <c r="C22" s="47" t="s">
        <v>93</v>
      </c>
      <c r="D22" s="47" t="s">
        <v>13</v>
      </c>
      <c r="E22" s="48" t="s">
        <v>180</v>
      </c>
    </row>
    <row r="23" spans="2:5" ht="45" customHeight="1">
      <c r="B23" s="47" t="s">
        <v>92</v>
      </c>
      <c r="C23" s="47" t="s">
        <v>93</v>
      </c>
      <c r="D23" s="47" t="s">
        <v>14</v>
      </c>
      <c r="E23" s="48" t="s">
        <v>171</v>
      </c>
    </row>
    <row r="24" spans="2:5" ht="45" customHeight="1">
      <c r="B24" s="47" t="s">
        <v>92</v>
      </c>
      <c r="C24" s="47" t="s">
        <v>93</v>
      </c>
      <c r="D24" s="47" t="s">
        <v>14</v>
      </c>
      <c r="E24" s="48" t="s">
        <v>172</v>
      </c>
    </row>
    <row r="25" spans="2:5" ht="45" customHeight="1">
      <c r="B25" s="47" t="s">
        <v>92</v>
      </c>
      <c r="C25" s="47" t="s">
        <v>93</v>
      </c>
      <c r="D25" s="47" t="s">
        <v>14</v>
      </c>
      <c r="E25" s="48" t="s">
        <v>173</v>
      </c>
    </row>
    <row r="26" spans="2:5" ht="45" customHeight="1">
      <c r="B26" s="47" t="s">
        <v>92</v>
      </c>
      <c r="C26" s="47" t="s">
        <v>93</v>
      </c>
      <c r="D26" s="47" t="s">
        <v>14</v>
      </c>
      <c r="E26" s="48" t="s">
        <v>174</v>
      </c>
    </row>
    <row r="27" spans="2:5" ht="45" customHeight="1">
      <c r="B27" s="47" t="s">
        <v>92</v>
      </c>
      <c r="C27" s="47" t="s">
        <v>93</v>
      </c>
      <c r="D27" s="47" t="s">
        <v>14</v>
      </c>
      <c r="E27" s="48" t="s">
        <v>175</v>
      </c>
    </row>
    <row r="28" spans="2:5" ht="45" customHeight="1">
      <c r="B28" s="47" t="s">
        <v>92</v>
      </c>
      <c r="C28" s="47" t="s">
        <v>93</v>
      </c>
      <c r="D28" s="47" t="s">
        <v>15</v>
      </c>
      <c r="E28" s="48" t="s">
        <v>176</v>
      </c>
    </row>
    <row r="29" spans="2:5" ht="45" customHeight="1">
      <c r="B29" s="47" t="s">
        <v>92</v>
      </c>
      <c r="C29" s="47" t="s">
        <v>93</v>
      </c>
      <c r="D29" s="47" t="s">
        <v>15</v>
      </c>
      <c r="E29" s="48" t="s">
        <v>177</v>
      </c>
    </row>
    <row r="30" spans="2:5" ht="45" customHeight="1">
      <c r="B30" s="47" t="s">
        <v>92</v>
      </c>
      <c r="C30" s="47" t="s">
        <v>93</v>
      </c>
      <c r="D30" s="47" t="s">
        <v>15</v>
      </c>
      <c r="E30" s="48" t="s">
        <v>178</v>
      </c>
    </row>
    <row r="31" spans="2:5" ht="45" customHeight="1">
      <c r="B31" s="47" t="s">
        <v>92</v>
      </c>
      <c r="C31" s="47" t="s">
        <v>93</v>
      </c>
      <c r="D31" s="47" t="s">
        <v>15</v>
      </c>
      <c r="E31" s="48" t="s">
        <v>179</v>
      </c>
    </row>
    <row r="32" spans="2:5" ht="45" customHeight="1">
      <c r="B32" s="47" t="s">
        <v>92</v>
      </c>
      <c r="C32" s="47" t="s">
        <v>138</v>
      </c>
      <c r="D32" s="47" t="s">
        <v>17</v>
      </c>
      <c r="E32" s="48" t="s">
        <v>181</v>
      </c>
    </row>
    <row r="33" spans="2:5" ht="45" customHeight="1">
      <c r="B33" s="47" t="s">
        <v>92</v>
      </c>
      <c r="C33" s="47" t="s">
        <v>138</v>
      </c>
      <c r="D33" s="47" t="s">
        <v>17</v>
      </c>
      <c r="E33" s="48" t="s">
        <v>369</v>
      </c>
    </row>
    <row r="34" spans="2:5" ht="45" customHeight="1">
      <c r="B34" s="47" t="s">
        <v>92</v>
      </c>
      <c r="C34" s="47" t="s">
        <v>138</v>
      </c>
      <c r="D34" s="47" t="s">
        <v>17</v>
      </c>
      <c r="E34" s="48" t="s">
        <v>182</v>
      </c>
    </row>
    <row r="35" spans="2:5" ht="45" customHeight="1">
      <c r="B35" s="47" t="s">
        <v>92</v>
      </c>
      <c r="C35" s="47" t="s">
        <v>138</v>
      </c>
      <c r="D35" s="47" t="s">
        <v>362</v>
      </c>
      <c r="E35" s="48" t="s">
        <v>183</v>
      </c>
    </row>
    <row r="36" spans="2:5" ht="45" customHeight="1">
      <c r="B36" s="47" t="s">
        <v>92</v>
      </c>
      <c r="C36" s="47" t="s">
        <v>138</v>
      </c>
      <c r="D36" s="47" t="s">
        <v>362</v>
      </c>
      <c r="E36" s="48" t="s">
        <v>184</v>
      </c>
    </row>
    <row r="37" spans="2:5" ht="45" customHeight="1">
      <c r="B37" s="47" t="s">
        <v>92</v>
      </c>
      <c r="C37" s="47" t="s">
        <v>138</v>
      </c>
      <c r="D37" s="47" t="s">
        <v>363</v>
      </c>
      <c r="E37" s="48" t="s">
        <v>380</v>
      </c>
    </row>
    <row r="38" spans="2:5" ht="45" customHeight="1">
      <c r="B38" s="47" t="s">
        <v>92</v>
      </c>
      <c r="C38" s="47" t="s">
        <v>138</v>
      </c>
      <c r="D38" s="47" t="s">
        <v>363</v>
      </c>
      <c r="E38" s="48" t="s">
        <v>185</v>
      </c>
    </row>
    <row r="39" spans="2:5" ht="45" customHeight="1">
      <c r="B39" s="47" t="s">
        <v>92</v>
      </c>
      <c r="C39" s="47" t="s">
        <v>138</v>
      </c>
      <c r="D39" s="47" t="s">
        <v>19</v>
      </c>
      <c r="E39" s="48" t="s">
        <v>381</v>
      </c>
    </row>
    <row r="40" spans="2:5" ht="45" customHeight="1">
      <c r="B40" s="47" t="s">
        <v>92</v>
      </c>
      <c r="C40" s="47" t="s">
        <v>138</v>
      </c>
      <c r="D40" s="47" t="s">
        <v>19</v>
      </c>
      <c r="E40" s="48" t="s">
        <v>186</v>
      </c>
    </row>
    <row r="41" spans="2:5" ht="45" customHeight="1">
      <c r="B41" s="47" t="s">
        <v>92</v>
      </c>
      <c r="C41" s="47" t="s">
        <v>138</v>
      </c>
      <c r="D41" s="47" t="s">
        <v>20</v>
      </c>
      <c r="E41" s="48" t="s">
        <v>187</v>
      </c>
    </row>
    <row r="42" spans="2:5" ht="45" customHeight="1">
      <c r="B42" s="47" t="s">
        <v>92</v>
      </c>
      <c r="C42" s="47" t="s">
        <v>138</v>
      </c>
      <c r="D42" s="47" t="s">
        <v>20</v>
      </c>
      <c r="E42" s="48" t="s">
        <v>188</v>
      </c>
    </row>
    <row r="43" spans="2:5" ht="45" customHeight="1">
      <c r="B43" s="47" t="s">
        <v>92</v>
      </c>
      <c r="C43" s="47" t="s">
        <v>138</v>
      </c>
      <c r="D43" s="47" t="s">
        <v>20</v>
      </c>
      <c r="E43" s="48" t="s">
        <v>189</v>
      </c>
    </row>
    <row r="44" spans="2:5" ht="45" customHeight="1">
      <c r="B44" s="47" t="s">
        <v>92</v>
      </c>
      <c r="C44" s="47" t="s">
        <v>138</v>
      </c>
      <c r="D44" s="47" t="s">
        <v>20</v>
      </c>
      <c r="E44" s="48" t="s">
        <v>190</v>
      </c>
    </row>
    <row r="45" spans="2:5" ht="45" customHeight="1">
      <c r="B45" s="47" t="s">
        <v>92</v>
      </c>
      <c r="C45" s="47" t="s">
        <v>138</v>
      </c>
      <c r="D45" s="47" t="s">
        <v>20</v>
      </c>
      <c r="E45" s="48" t="s">
        <v>191</v>
      </c>
    </row>
    <row r="46" spans="2:5" ht="45" customHeight="1">
      <c r="B46" s="47" t="s">
        <v>92</v>
      </c>
      <c r="C46" s="47" t="s">
        <v>138</v>
      </c>
      <c r="D46" s="47" t="s">
        <v>20</v>
      </c>
      <c r="E46" s="48" t="s">
        <v>192</v>
      </c>
    </row>
    <row r="47" spans="2:5" ht="45" customHeight="1">
      <c r="B47" s="47" t="s">
        <v>92</v>
      </c>
      <c r="C47" s="47" t="s">
        <v>138</v>
      </c>
      <c r="D47" s="47" t="s">
        <v>20</v>
      </c>
      <c r="E47" s="48" t="s">
        <v>193</v>
      </c>
    </row>
    <row r="48" spans="2:5" ht="45" customHeight="1">
      <c r="B48" s="47" t="s">
        <v>92</v>
      </c>
      <c r="C48" s="47" t="s">
        <v>138</v>
      </c>
      <c r="D48" s="47" t="s">
        <v>21</v>
      </c>
      <c r="E48" s="48" t="s">
        <v>194</v>
      </c>
    </row>
    <row r="49" spans="2:5" ht="45" customHeight="1">
      <c r="B49" s="47" t="s">
        <v>92</v>
      </c>
      <c r="C49" s="47" t="s">
        <v>139</v>
      </c>
      <c r="D49" s="47" t="s">
        <v>22</v>
      </c>
      <c r="E49" s="48" t="s">
        <v>195</v>
      </c>
    </row>
    <row r="50" spans="2:5" ht="45" customHeight="1">
      <c r="B50" s="47" t="s">
        <v>92</v>
      </c>
      <c r="C50" s="47" t="s">
        <v>139</v>
      </c>
      <c r="D50" s="47" t="s">
        <v>22</v>
      </c>
      <c r="E50" s="48" t="s">
        <v>196</v>
      </c>
    </row>
    <row r="51" spans="2:5" ht="45" customHeight="1">
      <c r="B51" s="47" t="s">
        <v>92</v>
      </c>
      <c r="C51" s="47" t="s">
        <v>139</v>
      </c>
      <c r="D51" s="47" t="s">
        <v>22</v>
      </c>
      <c r="E51" s="48" t="s">
        <v>366</v>
      </c>
    </row>
    <row r="52" spans="2:5" ht="45" customHeight="1">
      <c r="B52" s="47" t="s">
        <v>92</v>
      </c>
      <c r="C52" s="47" t="s">
        <v>139</v>
      </c>
      <c r="D52" s="47" t="s">
        <v>22</v>
      </c>
      <c r="E52" s="48" t="s">
        <v>197</v>
      </c>
    </row>
    <row r="53" spans="2:5" ht="45" customHeight="1">
      <c r="B53" s="47" t="s">
        <v>92</v>
      </c>
      <c r="C53" s="47" t="s">
        <v>139</v>
      </c>
      <c r="D53" s="47" t="s">
        <v>22</v>
      </c>
      <c r="E53" s="48" t="s">
        <v>198</v>
      </c>
    </row>
    <row r="54" spans="2:5" ht="45" customHeight="1">
      <c r="B54" s="47" t="s">
        <v>92</v>
      </c>
      <c r="C54" s="47" t="s">
        <v>139</v>
      </c>
      <c r="D54" s="47" t="s">
        <v>22</v>
      </c>
      <c r="E54" s="48" t="s">
        <v>199</v>
      </c>
    </row>
    <row r="55" spans="2:5" ht="45" customHeight="1">
      <c r="B55" s="47" t="s">
        <v>92</v>
      </c>
      <c r="C55" s="47" t="s">
        <v>139</v>
      </c>
      <c r="D55" s="47" t="s">
        <v>22</v>
      </c>
      <c r="E55" s="48" t="s">
        <v>200</v>
      </c>
    </row>
    <row r="56" spans="2:5" ht="45" customHeight="1">
      <c r="B56" s="47" t="s">
        <v>92</v>
      </c>
      <c r="C56" s="47" t="s">
        <v>139</v>
      </c>
      <c r="D56" s="47" t="s">
        <v>23</v>
      </c>
      <c r="E56" s="48" t="s">
        <v>370</v>
      </c>
    </row>
    <row r="57" spans="2:5" ht="45" customHeight="1">
      <c r="B57" s="47" t="s">
        <v>92</v>
      </c>
      <c r="C57" s="47" t="s">
        <v>139</v>
      </c>
      <c r="D57" s="47" t="s">
        <v>23</v>
      </c>
      <c r="E57" s="48" t="s">
        <v>201</v>
      </c>
    </row>
    <row r="58" spans="2:5" ht="45" customHeight="1">
      <c r="B58" s="47" t="s">
        <v>92</v>
      </c>
      <c r="C58" s="47" t="s">
        <v>139</v>
      </c>
      <c r="D58" s="47" t="s">
        <v>23</v>
      </c>
      <c r="E58" s="48" t="s">
        <v>202</v>
      </c>
    </row>
    <row r="59" spans="2:5" ht="45" customHeight="1">
      <c r="B59" s="47" t="s">
        <v>92</v>
      </c>
      <c r="C59" s="47" t="s">
        <v>139</v>
      </c>
      <c r="D59" s="47" t="s">
        <v>23</v>
      </c>
      <c r="E59" s="48" t="s">
        <v>203</v>
      </c>
    </row>
    <row r="60" spans="2:5" ht="45" customHeight="1">
      <c r="B60" s="47" t="s">
        <v>92</v>
      </c>
      <c r="C60" s="47" t="s">
        <v>139</v>
      </c>
      <c r="D60" s="47" t="s">
        <v>24</v>
      </c>
      <c r="E60" s="48" t="s">
        <v>204</v>
      </c>
    </row>
    <row r="61" spans="2:5" ht="45" customHeight="1">
      <c r="B61" s="47" t="s">
        <v>92</v>
      </c>
      <c r="C61" s="47" t="s">
        <v>139</v>
      </c>
      <c r="D61" s="47" t="s">
        <v>24</v>
      </c>
      <c r="E61" s="48" t="s">
        <v>205</v>
      </c>
    </row>
    <row r="62" spans="2:5" ht="45" customHeight="1">
      <c r="B62" s="47" t="s">
        <v>92</v>
      </c>
      <c r="C62" s="47" t="s">
        <v>139</v>
      </c>
      <c r="D62" s="47" t="s">
        <v>24</v>
      </c>
      <c r="E62" s="48" t="s">
        <v>206</v>
      </c>
    </row>
    <row r="63" spans="2:5" ht="45" customHeight="1">
      <c r="B63" s="47" t="s">
        <v>92</v>
      </c>
      <c r="C63" s="47" t="s">
        <v>139</v>
      </c>
      <c r="D63" s="47" t="s">
        <v>24</v>
      </c>
      <c r="E63" s="48" t="s">
        <v>207</v>
      </c>
    </row>
    <row r="64" spans="2:5" ht="45" customHeight="1">
      <c r="B64" s="47" t="s">
        <v>92</v>
      </c>
      <c r="C64" s="47" t="s">
        <v>139</v>
      </c>
      <c r="D64" s="47" t="s">
        <v>24</v>
      </c>
      <c r="E64" s="48" t="s">
        <v>367</v>
      </c>
    </row>
    <row r="65" spans="2:5" ht="45" customHeight="1">
      <c r="B65" s="47" t="s">
        <v>92</v>
      </c>
      <c r="C65" s="47" t="s">
        <v>139</v>
      </c>
      <c r="D65" s="47" t="s">
        <v>24</v>
      </c>
      <c r="E65" s="48" t="s">
        <v>364</v>
      </c>
    </row>
    <row r="66" spans="2:5" ht="45" customHeight="1">
      <c r="B66" s="47" t="s">
        <v>92</v>
      </c>
      <c r="C66" s="47" t="s">
        <v>139</v>
      </c>
      <c r="D66" s="47" t="s">
        <v>24</v>
      </c>
      <c r="E66" s="48" t="s">
        <v>208</v>
      </c>
    </row>
    <row r="67" spans="2:5" ht="45" customHeight="1">
      <c r="B67" s="47" t="s">
        <v>92</v>
      </c>
      <c r="C67" s="47" t="s">
        <v>139</v>
      </c>
      <c r="D67" s="47" t="s">
        <v>24</v>
      </c>
      <c r="E67" s="48" t="s">
        <v>405</v>
      </c>
    </row>
    <row r="68" spans="2:5" ht="45" customHeight="1">
      <c r="B68" s="47" t="s">
        <v>92</v>
      </c>
      <c r="C68" s="47" t="s">
        <v>139</v>
      </c>
      <c r="D68" s="47" t="s">
        <v>25</v>
      </c>
      <c r="E68" s="48" t="s">
        <v>209</v>
      </c>
    </row>
    <row r="69" spans="2:5" ht="45" customHeight="1">
      <c r="B69" s="47" t="s">
        <v>92</v>
      </c>
      <c r="C69" s="47" t="s">
        <v>139</v>
      </c>
      <c r="D69" s="47" t="s">
        <v>25</v>
      </c>
      <c r="E69" s="48" t="s">
        <v>210</v>
      </c>
    </row>
    <row r="70" spans="2:5" ht="45" customHeight="1">
      <c r="B70" s="47" t="s">
        <v>92</v>
      </c>
      <c r="C70" s="47" t="s">
        <v>139</v>
      </c>
      <c r="D70" s="47" t="s">
        <v>26</v>
      </c>
      <c r="E70" s="48" t="s">
        <v>371</v>
      </c>
    </row>
    <row r="71" spans="2:5" ht="45" customHeight="1">
      <c r="B71" s="47" t="s">
        <v>92</v>
      </c>
      <c r="C71" s="47" t="s">
        <v>139</v>
      </c>
      <c r="D71" s="47" t="s">
        <v>26</v>
      </c>
      <c r="E71" s="48" t="s">
        <v>211</v>
      </c>
    </row>
    <row r="72" spans="2:5" ht="45" customHeight="1">
      <c r="B72" s="47" t="s">
        <v>92</v>
      </c>
      <c r="C72" s="47" t="s">
        <v>139</v>
      </c>
      <c r="D72" s="47" t="s">
        <v>26</v>
      </c>
      <c r="E72" s="48" t="s">
        <v>212</v>
      </c>
    </row>
    <row r="73" spans="2:5" ht="45" customHeight="1">
      <c r="B73" s="47" t="s">
        <v>92</v>
      </c>
      <c r="C73" s="47" t="s">
        <v>139</v>
      </c>
      <c r="D73" s="47" t="s">
        <v>26</v>
      </c>
      <c r="E73" s="48" t="s">
        <v>213</v>
      </c>
    </row>
    <row r="74" spans="2:5" ht="45" customHeight="1">
      <c r="B74" s="47" t="s">
        <v>92</v>
      </c>
      <c r="C74" s="47" t="s">
        <v>139</v>
      </c>
      <c r="D74" s="47" t="s">
        <v>26</v>
      </c>
      <c r="E74" s="48" t="s">
        <v>214</v>
      </c>
    </row>
    <row r="75" spans="2:5" ht="45" customHeight="1">
      <c r="B75" s="47" t="s">
        <v>92</v>
      </c>
      <c r="C75" s="47" t="s">
        <v>139</v>
      </c>
      <c r="D75" s="47" t="s">
        <v>26</v>
      </c>
      <c r="E75" s="48" t="s">
        <v>215</v>
      </c>
    </row>
    <row r="76" spans="2:5" ht="45" customHeight="1">
      <c r="B76" s="47" t="s">
        <v>92</v>
      </c>
      <c r="C76" s="47" t="s">
        <v>139</v>
      </c>
      <c r="D76" s="47" t="s">
        <v>26</v>
      </c>
      <c r="E76" s="48" t="s">
        <v>216</v>
      </c>
    </row>
    <row r="77" spans="2:5" ht="45" customHeight="1">
      <c r="B77" s="47" t="s">
        <v>92</v>
      </c>
      <c r="C77" s="47" t="s">
        <v>139</v>
      </c>
      <c r="D77" s="47" t="s">
        <v>26</v>
      </c>
      <c r="E77" s="48" t="s">
        <v>217</v>
      </c>
    </row>
    <row r="78" spans="2:5" ht="45" customHeight="1">
      <c r="B78" s="47" t="s">
        <v>92</v>
      </c>
      <c r="C78" s="47" t="s">
        <v>139</v>
      </c>
      <c r="D78" s="47" t="s">
        <v>26</v>
      </c>
      <c r="E78" s="48" t="s">
        <v>218</v>
      </c>
    </row>
    <row r="79" spans="2:5" ht="45" customHeight="1">
      <c r="B79" s="47" t="s">
        <v>148</v>
      </c>
      <c r="C79" s="47" t="s">
        <v>389</v>
      </c>
      <c r="D79" s="47" t="s">
        <v>27</v>
      </c>
      <c r="E79" s="48" t="s">
        <v>219</v>
      </c>
    </row>
    <row r="80" spans="2:5" ht="45" customHeight="1">
      <c r="B80" s="47" t="s">
        <v>148</v>
      </c>
      <c r="C80" s="47" t="s">
        <v>389</v>
      </c>
      <c r="D80" s="47" t="s">
        <v>27</v>
      </c>
      <c r="E80" s="48" t="s">
        <v>220</v>
      </c>
    </row>
    <row r="81" spans="2:5" ht="45" customHeight="1">
      <c r="B81" s="47" t="s">
        <v>148</v>
      </c>
      <c r="C81" s="47" t="s">
        <v>389</v>
      </c>
      <c r="D81" s="47" t="s">
        <v>390</v>
      </c>
      <c r="E81" s="48" t="s">
        <v>221</v>
      </c>
    </row>
    <row r="82" spans="2:5" ht="45" customHeight="1">
      <c r="B82" s="47" t="s">
        <v>148</v>
      </c>
      <c r="C82" s="47" t="s">
        <v>389</v>
      </c>
      <c r="D82" s="47" t="s">
        <v>390</v>
      </c>
      <c r="E82" s="48" t="s">
        <v>222</v>
      </c>
    </row>
    <row r="83" spans="2:5" ht="45" customHeight="1">
      <c r="B83" s="47" t="s">
        <v>148</v>
      </c>
      <c r="C83" s="47" t="s">
        <v>389</v>
      </c>
      <c r="D83" s="47" t="s">
        <v>391</v>
      </c>
      <c r="E83" s="48" t="s">
        <v>223</v>
      </c>
    </row>
    <row r="84" spans="2:5" ht="45" customHeight="1">
      <c r="B84" s="47" t="s">
        <v>148</v>
      </c>
      <c r="C84" s="47" t="s">
        <v>389</v>
      </c>
      <c r="D84" s="47" t="s">
        <v>391</v>
      </c>
      <c r="E84" s="48" t="s">
        <v>224</v>
      </c>
    </row>
    <row r="85" spans="2:5" ht="45" customHeight="1">
      <c r="B85" s="47" t="s">
        <v>148</v>
      </c>
      <c r="C85" s="47" t="s">
        <v>389</v>
      </c>
      <c r="D85" s="47" t="s">
        <v>391</v>
      </c>
      <c r="E85" s="48" t="s">
        <v>225</v>
      </c>
    </row>
    <row r="86" spans="2:5" ht="45" customHeight="1">
      <c r="B86" s="47" t="s">
        <v>148</v>
      </c>
      <c r="C86" s="47" t="s">
        <v>389</v>
      </c>
      <c r="D86" s="47" t="s">
        <v>391</v>
      </c>
      <c r="E86" s="48" t="s">
        <v>226</v>
      </c>
    </row>
    <row r="87" spans="2:5" ht="45" customHeight="1">
      <c r="B87" s="47" t="s">
        <v>148</v>
      </c>
      <c r="C87" s="47" t="s">
        <v>140</v>
      </c>
      <c r="D87" s="47" t="s">
        <v>31</v>
      </c>
      <c r="E87" s="48" t="s">
        <v>227</v>
      </c>
    </row>
    <row r="88" spans="2:5" ht="45" customHeight="1">
      <c r="B88" s="47" t="s">
        <v>148</v>
      </c>
      <c r="C88" s="47" t="s">
        <v>140</v>
      </c>
      <c r="D88" s="47" t="s">
        <v>31</v>
      </c>
      <c r="E88" s="48" t="s">
        <v>228</v>
      </c>
    </row>
    <row r="89" spans="2:5" ht="45" customHeight="1">
      <c r="B89" s="47" t="s">
        <v>148</v>
      </c>
      <c r="C89" s="47" t="s">
        <v>140</v>
      </c>
      <c r="D89" s="47" t="s">
        <v>31</v>
      </c>
      <c r="E89" s="48" t="s">
        <v>229</v>
      </c>
    </row>
    <row r="90" spans="2:5" ht="45" customHeight="1">
      <c r="B90" s="47" t="s">
        <v>148</v>
      </c>
      <c r="C90" s="47" t="s">
        <v>140</v>
      </c>
      <c r="D90" s="47" t="s">
        <v>31</v>
      </c>
      <c r="E90" s="48" t="s">
        <v>230</v>
      </c>
    </row>
    <row r="91" spans="2:5" ht="45" customHeight="1">
      <c r="B91" s="47" t="s">
        <v>148</v>
      </c>
      <c r="C91" s="47" t="s">
        <v>140</v>
      </c>
      <c r="D91" s="47" t="s">
        <v>31</v>
      </c>
      <c r="E91" s="48" t="s">
        <v>231</v>
      </c>
    </row>
    <row r="92" spans="2:5" ht="45" customHeight="1">
      <c r="B92" s="47" t="s">
        <v>148</v>
      </c>
      <c r="C92" s="47" t="s">
        <v>140</v>
      </c>
      <c r="D92" s="47" t="s">
        <v>31</v>
      </c>
      <c r="E92" s="48" t="s">
        <v>232</v>
      </c>
    </row>
    <row r="93" spans="2:5" ht="45" customHeight="1">
      <c r="B93" s="47" t="s">
        <v>148</v>
      </c>
      <c r="C93" s="47" t="s">
        <v>140</v>
      </c>
      <c r="D93" s="47" t="s">
        <v>31</v>
      </c>
      <c r="E93" s="48" t="s">
        <v>233</v>
      </c>
    </row>
    <row r="94" spans="2:5" ht="45" customHeight="1">
      <c r="B94" s="47" t="s">
        <v>148</v>
      </c>
      <c r="C94" s="47" t="s">
        <v>140</v>
      </c>
      <c r="D94" s="47" t="s">
        <v>31</v>
      </c>
      <c r="E94" s="48" t="s">
        <v>234</v>
      </c>
    </row>
    <row r="95" spans="2:5" ht="45" customHeight="1">
      <c r="B95" s="47" t="s">
        <v>148</v>
      </c>
      <c r="C95" s="47" t="s">
        <v>140</v>
      </c>
      <c r="D95" s="47" t="s">
        <v>31</v>
      </c>
      <c r="E95" s="48" t="s">
        <v>235</v>
      </c>
    </row>
    <row r="96" spans="2:5" ht="45" customHeight="1">
      <c r="B96" s="47" t="s">
        <v>148</v>
      </c>
      <c r="C96" s="47" t="s">
        <v>140</v>
      </c>
      <c r="D96" s="47" t="s">
        <v>31</v>
      </c>
      <c r="E96" s="48" t="s">
        <v>236</v>
      </c>
    </row>
    <row r="97" spans="2:5" ht="45" customHeight="1">
      <c r="B97" s="47" t="s">
        <v>148</v>
      </c>
      <c r="C97" s="47" t="s">
        <v>140</v>
      </c>
      <c r="D97" s="47" t="s">
        <v>31</v>
      </c>
      <c r="E97" s="48" t="s">
        <v>237</v>
      </c>
    </row>
    <row r="98" spans="2:5" ht="45" customHeight="1">
      <c r="B98" s="47" t="s">
        <v>148</v>
      </c>
      <c r="C98" s="47" t="s">
        <v>140</v>
      </c>
      <c r="D98" s="47" t="s">
        <v>31</v>
      </c>
      <c r="E98" s="48" t="s">
        <v>238</v>
      </c>
    </row>
    <row r="99" spans="2:5" ht="45" customHeight="1">
      <c r="B99" s="47" t="s">
        <v>148</v>
      </c>
      <c r="C99" s="47" t="s">
        <v>140</v>
      </c>
      <c r="D99" s="47" t="s">
        <v>31</v>
      </c>
      <c r="E99" s="48" t="s">
        <v>239</v>
      </c>
    </row>
    <row r="100" spans="2:5" ht="45" customHeight="1">
      <c r="B100" s="47" t="s">
        <v>148</v>
      </c>
      <c r="C100" s="47" t="s">
        <v>140</v>
      </c>
      <c r="D100" s="47" t="s">
        <v>32</v>
      </c>
      <c r="E100" s="48" t="s">
        <v>240</v>
      </c>
    </row>
    <row r="101" spans="2:5" ht="45" customHeight="1">
      <c r="B101" s="47" t="s">
        <v>148</v>
      </c>
      <c r="C101" s="47" t="s">
        <v>140</v>
      </c>
      <c r="D101" s="47" t="s">
        <v>32</v>
      </c>
      <c r="E101" s="48" t="s">
        <v>241</v>
      </c>
    </row>
    <row r="102" spans="2:5" ht="45" customHeight="1">
      <c r="B102" s="47" t="s">
        <v>148</v>
      </c>
      <c r="C102" s="47" t="s">
        <v>140</v>
      </c>
      <c r="D102" s="47" t="s">
        <v>32</v>
      </c>
      <c r="E102" s="48" t="s">
        <v>242</v>
      </c>
    </row>
    <row r="103" spans="2:5" ht="45" customHeight="1">
      <c r="B103" s="47" t="s">
        <v>148</v>
      </c>
      <c r="C103" s="47" t="s">
        <v>140</v>
      </c>
      <c r="D103" s="47" t="s">
        <v>32</v>
      </c>
      <c r="E103" s="48" t="s">
        <v>243</v>
      </c>
    </row>
    <row r="104" spans="2:5" ht="45" customHeight="1">
      <c r="B104" s="47" t="s">
        <v>148</v>
      </c>
      <c r="C104" s="47" t="s">
        <v>140</v>
      </c>
      <c r="D104" s="47" t="s">
        <v>32</v>
      </c>
      <c r="E104" s="48" t="s">
        <v>244</v>
      </c>
    </row>
    <row r="105" spans="2:5" ht="45" customHeight="1">
      <c r="B105" s="47" t="s">
        <v>148</v>
      </c>
      <c r="C105" s="47" t="s">
        <v>140</v>
      </c>
      <c r="D105" s="47" t="s">
        <v>32</v>
      </c>
      <c r="E105" s="48" t="s">
        <v>245</v>
      </c>
    </row>
    <row r="106" spans="2:5" ht="45" customHeight="1">
      <c r="B106" s="47" t="s">
        <v>148</v>
      </c>
      <c r="C106" s="47" t="s">
        <v>140</v>
      </c>
      <c r="D106" s="47" t="s">
        <v>32</v>
      </c>
      <c r="E106" s="48" t="s">
        <v>246</v>
      </c>
    </row>
    <row r="107" spans="2:5" ht="45" customHeight="1">
      <c r="B107" s="47" t="s">
        <v>148</v>
      </c>
      <c r="C107" s="47" t="s">
        <v>141</v>
      </c>
      <c r="D107" s="47" t="s">
        <v>28</v>
      </c>
      <c r="E107" s="48" t="s">
        <v>247</v>
      </c>
    </row>
    <row r="108" spans="2:5" ht="45" customHeight="1">
      <c r="B108" s="47" t="s">
        <v>148</v>
      </c>
      <c r="C108" s="47" t="s">
        <v>141</v>
      </c>
      <c r="D108" s="47" t="s">
        <v>28</v>
      </c>
      <c r="E108" s="48" t="s">
        <v>248</v>
      </c>
    </row>
    <row r="109" spans="2:5" ht="45" customHeight="1">
      <c r="B109" s="47" t="s">
        <v>148</v>
      </c>
      <c r="C109" s="47" t="s">
        <v>141</v>
      </c>
      <c r="D109" s="47" t="s">
        <v>28</v>
      </c>
      <c r="E109" s="48" t="s">
        <v>249</v>
      </c>
    </row>
    <row r="110" spans="2:5" ht="45" customHeight="1">
      <c r="B110" s="47" t="s">
        <v>148</v>
      </c>
      <c r="C110" s="47" t="s">
        <v>141</v>
      </c>
      <c r="D110" s="47" t="s">
        <v>29</v>
      </c>
      <c r="E110" s="48" t="s">
        <v>250</v>
      </c>
    </row>
    <row r="111" spans="2:5" ht="45" customHeight="1">
      <c r="B111" s="47" t="s">
        <v>148</v>
      </c>
      <c r="C111" s="47" t="s">
        <v>141</v>
      </c>
      <c r="D111" s="47" t="s">
        <v>29</v>
      </c>
      <c r="E111" s="48" t="s">
        <v>251</v>
      </c>
    </row>
    <row r="112" spans="2:5" ht="45" customHeight="1">
      <c r="B112" s="47" t="s">
        <v>148</v>
      </c>
      <c r="C112" s="47" t="s">
        <v>141</v>
      </c>
      <c r="D112" s="47" t="s">
        <v>29</v>
      </c>
      <c r="E112" s="48" t="s">
        <v>252</v>
      </c>
    </row>
    <row r="113" spans="2:5" ht="45" customHeight="1">
      <c r="B113" s="47" t="s">
        <v>148</v>
      </c>
      <c r="C113" s="47" t="s">
        <v>141</v>
      </c>
      <c r="D113" s="47" t="s">
        <v>29</v>
      </c>
      <c r="E113" s="48" t="s">
        <v>253</v>
      </c>
    </row>
    <row r="114" spans="2:5" ht="45" customHeight="1">
      <c r="B114" s="47" t="s">
        <v>148</v>
      </c>
      <c r="C114" s="47" t="s">
        <v>141</v>
      </c>
      <c r="D114" s="47" t="s">
        <v>29</v>
      </c>
      <c r="E114" s="48" t="s">
        <v>254</v>
      </c>
    </row>
    <row r="115" spans="2:5" ht="45" customHeight="1">
      <c r="B115" s="47" t="s">
        <v>149</v>
      </c>
      <c r="C115" s="47" t="s">
        <v>142</v>
      </c>
      <c r="D115" s="47" t="s">
        <v>34</v>
      </c>
      <c r="E115" s="48" t="s">
        <v>255</v>
      </c>
    </row>
    <row r="116" spans="2:5" ht="45" customHeight="1">
      <c r="B116" s="47" t="s">
        <v>149</v>
      </c>
      <c r="C116" s="47" t="s">
        <v>142</v>
      </c>
      <c r="D116" s="47" t="s">
        <v>34</v>
      </c>
      <c r="E116" s="48" t="s">
        <v>239</v>
      </c>
    </row>
    <row r="117" spans="2:5" ht="45" customHeight="1">
      <c r="B117" s="47" t="s">
        <v>149</v>
      </c>
      <c r="C117" s="47" t="s">
        <v>142</v>
      </c>
      <c r="D117" s="47" t="s">
        <v>34</v>
      </c>
      <c r="E117" s="48" t="s">
        <v>256</v>
      </c>
    </row>
    <row r="118" spans="2:5" ht="45" customHeight="1">
      <c r="B118" s="47" t="s">
        <v>149</v>
      </c>
      <c r="C118" s="47" t="s">
        <v>142</v>
      </c>
      <c r="D118" s="47" t="s">
        <v>34</v>
      </c>
      <c r="E118" s="48" t="s">
        <v>257</v>
      </c>
    </row>
    <row r="119" spans="2:5" ht="45" customHeight="1">
      <c r="B119" s="47" t="s">
        <v>149</v>
      </c>
      <c r="C119" s="47" t="s">
        <v>142</v>
      </c>
      <c r="D119" s="47" t="s">
        <v>34</v>
      </c>
      <c r="E119" s="48" t="s">
        <v>258</v>
      </c>
    </row>
    <row r="120" spans="2:5" ht="45" customHeight="1">
      <c r="B120" s="47" t="s">
        <v>149</v>
      </c>
      <c r="C120" s="47" t="s">
        <v>142</v>
      </c>
      <c r="D120" s="47" t="s">
        <v>35</v>
      </c>
      <c r="E120" s="48" t="s">
        <v>259</v>
      </c>
    </row>
    <row r="121" spans="2:5" ht="45" customHeight="1">
      <c r="B121" s="47" t="s">
        <v>149</v>
      </c>
      <c r="C121" s="47" t="s">
        <v>142</v>
      </c>
      <c r="D121" s="47" t="s">
        <v>35</v>
      </c>
      <c r="E121" s="48" t="s">
        <v>260</v>
      </c>
    </row>
    <row r="122" spans="2:5" ht="45" customHeight="1">
      <c r="B122" s="47" t="s">
        <v>149</v>
      </c>
      <c r="C122" s="47" t="s">
        <v>142</v>
      </c>
      <c r="D122" s="47" t="s">
        <v>35</v>
      </c>
      <c r="E122" s="48" t="s">
        <v>261</v>
      </c>
    </row>
    <row r="123" spans="2:5" ht="45" customHeight="1">
      <c r="B123" s="47" t="s">
        <v>149</v>
      </c>
      <c r="C123" s="47" t="s">
        <v>142</v>
      </c>
      <c r="D123" s="47" t="s">
        <v>35</v>
      </c>
      <c r="E123" s="48" t="s">
        <v>262</v>
      </c>
    </row>
    <row r="124" spans="2:5" ht="45" customHeight="1">
      <c r="B124" s="47" t="s">
        <v>149</v>
      </c>
      <c r="C124" s="47" t="s">
        <v>142</v>
      </c>
      <c r="D124" s="47" t="s">
        <v>36</v>
      </c>
      <c r="E124" s="48" t="s">
        <v>263</v>
      </c>
    </row>
    <row r="125" spans="2:5" ht="45" customHeight="1">
      <c r="B125" s="47" t="s">
        <v>149</v>
      </c>
      <c r="C125" s="47" t="s">
        <v>142</v>
      </c>
      <c r="D125" s="47" t="s">
        <v>36</v>
      </c>
      <c r="E125" s="48" t="s">
        <v>264</v>
      </c>
    </row>
    <row r="126" spans="2:5" ht="45" customHeight="1">
      <c r="B126" s="47" t="s">
        <v>149</v>
      </c>
      <c r="C126" s="47" t="s">
        <v>142</v>
      </c>
      <c r="D126" s="47" t="s">
        <v>36</v>
      </c>
      <c r="E126" s="48" t="s">
        <v>265</v>
      </c>
    </row>
    <row r="127" spans="2:5" ht="45" customHeight="1">
      <c r="B127" s="47" t="s">
        <v>149</v>
      </c>
      <c r="C127" s="47" t="s">
        <v>142</v>
      </c>
      <c r="D127" s="47" t="s">
        <v>36</v>
      </c>
      <c r="E127" s="48" t="s">
        <v>266</v>
      </c>
    </row>
    <row r="128" spans="2:5" ht="45" customHeight="1">
      <c r="B128" s="47" t="s">
        <v>149</v>
      </c>
      <c r="C128" s="47" t="s">
        <v>142</v>
      </c>
      <c r="D128" s="47" t="s">
        <v>36</v>
      </c>
      <c r="E128" s="48" t="s">
        <v>267</v>
      </c>
    </row>
    <row r="129" spans="2:5" ht="45" customHeight="1">
      <c r="B129" s="47" t="s">
        <v>149</v>
      </c>
      <c r="C129" s="47" t="s">
        <v>142</v>
      </c>
      <c r="D129" s="47" t="s">
        <v>36</v>
      </c>
      <c r="E129" s="48" t="s">
        <v>268</v>
      </c>
    </row>
    <row r="130" spans="2:5" ht="45" customHeight="1">
      <c r="B130" s="47" t="s">
        <v>149</v>
      </c>
      <c r="C130" s="47" t="s">
        <v>142</v>
      </c>
      <c r="D130" s="47" t="s">
        <v>37</v>
      </c>
      <c r="E130" s="48" t="s">
        <v>269</v>
      </c>
    </row>
    <row r="131" spans="2:5" ht="45" customHeight="1">
      <c r="B131" s="47" t="s">
        <v>149</v>
      </c>
      <c r="C131" s="47" t="s">
        <v>142</v>
      </c>
      <c r="D131" s="47" t="s">
        <v>37</v>
      </c>
      <c r="E131" s="48" t="s">
        <v>270</v>
      </c>
    </row>
    <row r="132" spans="2:5" ht="45" customHeight="1">
      <c r="B132" s="47" t="s">
        <v>149</v>
      </c>
      <c r="C132" s="47" t="s">
        <v>142</v>
      </c>
      <c r="D132" s="47" t="s">
        <v>37</v>
      </c>
      <c r="E132" s="48" t="s">
        <v>271</v>
      </c>
    </row>
    <row r="133" spans="2:5" ht="45" customHeight="1">
      <c r="B133" s="47" t="s">
        <v>149</v>
      </c>
      <c r="C133" s="47" t="s">
        <v>142</v>
      </c>
      <c r="D133" s="47" t="s">
        <v>37</v>
      </c>
      <c r="E133" s="48" t="s">
        <v>272</v>
      </c>
    </row>
    <row r="134" spans="2:5" ht="45" customHeight="1">
      <c r="B134" s="47" t="s">
        <v>149</v>
      </c>
      <c r="C134" s="47" t="s">
        <v>142</v>
      </c>
      <c r="D134" s="47" t="s">
        <v>70</v>
      </c>
      <c r="E134" s="48" t="s">
        <v>273</v>
      </c>
    </row>
    <row r="135" spans="2:5" ht="45" customHeight="1">
      <c r="B135" s="47" t="s">
        <v>149</v>
      </c>
      <c r="C135" s="47" t="s">
        <v>142</v>
      </c>
      <c r="D135" s="47" t="s">
        <v>70</v>
      </c>
      <c r="E135" s="48" t="s">
        <v>274</v>
      </c>
    </row>
    <row r="136" spans="2:5" ht="45" customHeight="1">
      <c r="B136" s="47" t="s">
        <v>149</v>
      </c>
      <c r="C136" s="47" t="s">
        <v>142</v>
      </c>
      <c r="D136" s="47" t="s">
        <v>70</v>
      </c>
      <c r="E136" s="48" t="s">
        <v>275</v>
      </c>
    </row>
    <row r="137" spans="2:5" ht="45" customHeight="1">
      <c r="B137" s="47" t="s">
        <v>149</v>
      </c>
      <c r="C137" s="47" t="s">
        <v>142</v>
      </c>
      <c r="D137" s="47" t="s">
        <v>70</v>
      </c>
      <c r="E137" s="48" t="s">
        <v>276</v>
      </c>
    </row>
    <row r="138" spans="2:5" ht="45" customHeight="1">
      <c r="B138" s="47" t="s">
        <v>149</v>
      </c>
      <c r="C138" s="47" t="s">
        <v>142</v>
      </c>
      <c r="D138" s="47" t="s">
        <v>70</v>
      </c>
      <c r="E138" s="48" t="s">
        <v>277</v>
      </c>
    </row>
    <row r="139" spans="2:5" ht="45" customHeight="1">
      <c r="B139" s="47" t="s">
        <v>149</v>
      </c>
      <c r="C139" s="47" t="s">
        <v>142</v>
      </c>
      <c r="D139" s="47" t="s">
        <v>70</v>
      </c>
      <c r="E139" s="48" t="s">
        <v>278</v>
      </c>
    </row>
    <row r="140" spans="2:5" ht="45" customHeight="1">
      <c r="B140" s="47" t="s">
        <v>149</v>
      </c>
      <c r="C140" s="47" t="s">
        <v>142</v>
      </c>
      <c r="D140" s="47" t="s">
        <v>38</v>
      </c>
      <c r="E140" s="48" t="s">
        <v>279</v>
      </c>
    </row>
    <row r="141" spans="2:5" ht="45" customHeight="1">
      <c r="B141" s="47" t="s">
        <v>149</v>
      </c>
      <c r="C141" s="47" t="s">
        <v>142</v>
      </c>
      <c r="D141" s="47" t="s">
        <v>38</v>
      </c>
      <c r="E141" s="48" t="s">
        <v>280</v>
      </c>
    </row>
    <row r="142" spans="2:5" ht="45" customHeight="1">
      <c r="B142" s="47" t="s">
        <v>149</v>
      </c>
      <c r="C142" s="47" t="s">
        <v>142</v>
      </c>
      <c r="D142" s="47" t="s">
        <v>38</v>
      </c>
      <c r="E142" s="48" t="s">
        <v>281</v>
      </c>
    </row>
    <row r="143" spans="2:5" ht="45" customHeight="1">
      <c r="B143" s="47" t="s">
        <v>149</v>
      </c>
      <c r="C143" s="47" t="s">
        <v>142</v>
      </c>
      <c r="D143" s="47" t="s">
        <v>38</v>
      </c>
      <c r="E143" s="48" t="s">
        <v>282</v>
      </c>
    </row>
    <row r="144" spans="2:5" ht="45" customHeight="1">
      <c r="B144" s="47" t="s">
        <v>149</v>
      </c>
      <c r="C144" s="47" t="s">
        <v>142</v>
      </c>
      <c r="D144" s="47" t="s">
        <v>38</v>
      </c>
      <c r="E144" s="48" t="s">
        <v>283</v>
      </c>
    </row>
    <row r="145" spans="2:5" ht="45" customHeight="1">
      <c r="B145" s="47" t="s">
        <v>149</v>
      </c>
      <c r="C145" s="47" t="s">
        <v>142</v>
      </c>
      <c r="D145" s="47" t="s">
        <v>38</v>
      </c>
      <c r="E145" s="48" t="s">
        <v>284</v>
      </c>
    </row>
    <row r="146" spans="2:5" ht="45" customHeight="1">
      <c r="B146" s="47" t="s">
        <v>149</v>
      </c>
      <c r="C146" s="47" t="s">
        <v>142</v>
      </c>
      <c r="D146" s="47" t="s">
        <v>39</v>
      </c>
      <c r="E146" s="48" t="s">
        <v>285</v>
      </c>
    </row>
    <row r="147" spans="2:5" ht="45" customHeight="1">
      <c r="B147" s="47" t="s">
        <v>149</v>
      </c>
      <c r="C147" s="47" t="s">
        <v>142</v>
      </c>
      <c r="D147" s="47" t="s">
        <v>39</v>
      </c>
      <c r="E147" s="48" t="s">
        <v>286</v>
      </c>
    </row>
    <row r="148" spans="2:5" ht="45" customHeight="1">
      <c r="B148" s="47" t="s">
        <v>149</v>
      </c>
      <c r="C148" s="47" t="s">
        <v>142</v>
      </c>
      <c r="D148" s="47" t="s">
        <v>39</v>
      </c>
      <c r="E148" s="48" t="s">
        <v>287</v>
      </c>
    </row>
    <row r="149" spans="2:5" ht="45" customHeight="1">
      <c r="B149" s="47" t="s">
        <v>149</v>
      </c>
      <c r="C149" s="47" t="s">
        <v>142</v>
      </c>
      <c r="D149" s="47" t="s">
        <v>39</v>
      </c>
      <c r="E149" s="48" t="s">
        <v>288</v>
      </c>
    </row>
    <row r="150" spans="2:5" ht="45" customHeight="1">
      <c r="B150" s="47" t="s">
        <v>149</v>
      </c>
      <c r="C150" s="47" t="s">
        <v>142</v>
      </c>
      <c r="D150" s="47" t="s">
        <v>39</v>
      </c>
      <c r="E150" s="48" t="s">
        <v>289</v>
      </c>
    </row>
    <row r="151" spans="2:5" ht="45" customHeight="1">
      <c r="B151" s="47" t="s">
        <v>149</v>
      </c>
      <c r="C151" s="47" t="s">
        <v>142</v>
      </c>
      <c r="D151" s="47" t="s">
        <v>39</v>
      </c>
      <c r="E151" s="48" t="s">
        <v>290</v>
      </c>
    </row>
    <row r="152" spans="2:5" ht="45" customHeight="1">
      <c r="B152" s="47" t="s">
        <v>149</v>
      </c>
      <c r="C152" s="47" t="s">
        <v>142</v>
      </c>
      <c r="D152" s="47" t="s">
        <v>39</v>
      </c>
      <c r="E152" s="48" t="s">
        <v>291</v>
      </c>
    </row>
    <row r="153" spans="2:5" ht="45" customHeight="1">
      <c r="B153" s="47" t="s">
        <v>149</v>
      </c>
      <c r="C153" s="47" t="s">
        <v>142</v>
      </c>
      <c r="D153" s="47" t="s">
        <v>96</v>
      </c>
      <c r="E153" s="48" t="s">
        <v>292</v>
      </c>
    </row>
    <row r="154" spans="2:5" ht="45" customHeight="1">
      <c r="B154" s="47" t="s">
        <v>149</v>
      </c>
      <c r="C154" s="47" t="s">
        <v>142</v>
      </c>
      <c r="D154" s="47" t="s">
        <v>96</v>
      </c>
      <c r="E154" s="48" t="s">
        <v>293</v>
      </c>
    </row>
    <row r="155" spans="2:5" ht="45" customHeight="1">
      <c r="B155" s="47" t="s">
        <v>149</v>
      </c>
      <c r="C155" s="47" t="s">
        <v>142</v>
      </c>
      <c r="D155" s="47" t="s">
        <v>96</v>
      </c>
      <c r="E155" s="48" t="s">
        <v>294</v>
      </c>
    </row>
    <row r="156" spans="2:5" ht="45" customHeight="1">
      <c r="B156" s="47" t="s">
        <v>149</v>
      </c>
      <c r="C156" s="47" t="s">
        <v>142</v>
      </c>
      <c r="D156" s="47" t="s">
        <v>96</v>
      </c>
      <c r="E156" s="48" t="s">
        <v>295</v>
      </c>
    </row>
    <row r="157" spans="2:5" ht="45" customHeight="1">
      <c r="B157" s="47" t="s">
        <v>149</v>
      </c>
      <c r="C157" s="47" t="s">
        <v>142</v>
      </c>
      <c r="D157" s="47" t="s">
        <v>96</v>
      </c>
      <c r="E157" s="48" t="s">
        <v>296</v>
      </c>
    </row>
    <row r="158" spans="2:5" ht="45" customHeight="1">
      <c r="B158" s="47" t="s">
        <v>149</v>
      </c>
      <c r="C158" s="47" t="s">
        <v>142</v>
      </c>
      <c r="D158" s="47" t="s">
        <v>96</v>
      </c>
      <c r="E158" s="48" t="s">
        <v>297</v>
      </c>
    </row>
    <row r="159" spans="2:5" ht="45" customHeight="1">
      <c r="B159" s="47" t="s">
        <v>149</v>
      </c>
      <c r="C159" s="47" t="s">
        <v>142</v>
      </c>
      <c r="D159" s="47" t="s">
        <v>40</v>
      </c>
      <c r="E159" s="48" t="s">
        <v>298</v>
      </c>
    </row>
    <row r="160" spans="2:5" ht="45" customHeight="1">
      <c r="B160" s="47" t="s">
        <v>149</v>
      </c>
      <c r="C160" s="47" t="s">
        <v>142</v>
      </c>
      <c r="D160" s="47" t="s">
        <v>40</v>
      </c>
      <c r="E160" s="48" t="s">
        <v>299</v>
      </c>
    </row>
    <row r="161" spans="2:5" ht="45" customHeight="1">
      <c r="B161" s="47" t="s">
        <v>149</v>
      </c>
      <c r="C161" s="47" t="s">
        <v>142</v>
      </c>
      <c r="D161" s="47" t="s">
        <v>40</v>
      </c>
      <c r="E161" s="48" t="s">
        <v>300</v>
      </c>
    </row>
    <row r="162" spans="2:5" ht="45" customHeight="1">
      <c r="B162" s="47" t="s">
        <v>149</v>
      </c>
      <c r="C162" s="47" t="s">
        <v>142</v>
      </c>
      <c r="D162" s="47" t="s">
        <v>40</v>
      </c>
      <c r="E162" s="48" t="s">
        <v>301</v>
      </c>
    </row>
    <row r="163" spans="2:5" ht="45" customHeight="1">
      <c r="B163" s="47" t="s">
        <v>149</v>
      </c>
      <c r="C163" s="47" t="s">
        <v>142</v>
      </c>
      <c r="D163" s="47" t="s">
        <v>40</v>
      </c>
      <c r="E163" s="48" t="s">
        <v>302</v>
      </c>
    </row>
    <row r="164" spans="2:5" ht="45" customHeight="1">
      <c r="B164" s="47" t="s">
        <v>149</v>
      </c>
      <c r="C164" s="47" t="s">
        <v>142</v>
      </c>
      <c r="D164" s="47" t="s">
        <v>41</v>
      </c>
      <c r="E164" s="48" t="s">
        <v>303</v>
      </c>
    </row>
    <row r="165" spans="2:5" ht="45" customHeight="1">
      <c r="B165" s="47" t="s">
        <v>149</v>
      </c>
      <c r="C165" s="47" t="s">
        <v>142</v>
      </c>
      <c r="D165" s="47" t="s">
        <v>41</v>
      </c>
      <c r="E165" s="48" t="s">
        <v>304</v>
      </c>
    </row>
    <row r="166" spans="2:5" ht="45" customHeight="1">
      <c r="B166" s="47" t="s">
        <v>149</v>
      </c>
      <c r="C166" s="47" t="s">
        <v>142</v>
      </c>
      <c r="D166" s="47" t="s">
        <v>41</v>
      </c>
      <c r="E166" s="48" t="s">
        <v>305</v>
      </c>
    </row>
    <row r="167" spans="2:5" ht="45" customHeight="1">
      <c r="B167" s="47" t="s">
        <v>149</v>
      </c>
      <c r="C167" s="47" t="s">
        <v>142</v>
      </c>
      <c r="D167" s="47" t="s">
        <v>41</v>
      </c>
      <c r="E167" s="48" t="s">
        <v>306</v>
      </c>
    </row>
    <row r="168" spans="2:5" ht="45" customHeight="1">
      <c r="B168" s="47" t="s">
        <v>149</v>
      </c>
      <c r="C168" s="47" t="s">
        <v>143</v>
      </c>
      <c r="D168" s="47" t="s">
        <v>43</v>
      </c>
      <c r="E168" s="48" t="s">
        <v>307</v>
      </c>
    </row>
    <row r="169" spans="2:5" ht="45" customHeight="1">
      <c r="B169" s="47" t="s">
        <v>149</v>
      </c>
      <c r="C169" s="47" t="s">
        <v>143</v>
      </c>
      <c r="D169" s="47" t="s">
        <v>43</v>
      </c>
      <c r="E169" s="48" t="s">
        <v>308</v>
      </c>
    </row>
    <row r="170" spans="2:5" ht="45" customHeight="1">
      <c r="B170" s="47" t="s">
        <v>149</v>
      </c>
      <c r="C170" s="47" t="s">
        <v>143</v>
      </c>
      <c r="D170" s="47" t="s">
        <v>43</v>
      </c>
      <c r="E170" s="48" t="s">
        <v>309</v>
      </c>
    </row>
    <row r="171" spans="2:5" ht="45" customHeight="1">
      <c r="B171" s="47" t="s">
        <v>149</v>
      </c>
      <c r="C171" s="47" t="s">
        <v>143</v>
      </c>
      <c r="D171" s="47" t="s">
        <v>43</v>
      </c>
      <c r="E171" s="48" t="s">
        <v>310</v>
      </c>
    </row>
    <row r="172" spans="2:5" ht="45" customHeight="1">
      <c r="B172" s="47" t="s">
        <v>149</v>
      </c>
      <c r="C172" s="47" t="s">
        <v>143</v>
      </c>
      <c r="D172" s="47" t="s">
        <v>43</v>
      </c>
      <c r="E172" s="48" t="s">
        <v>311</v>
      </c>
    </row>
    <row r="173" spans="2:5" ht="45" customHeight="1">
      <c r="B173" s="47" t="s">
        <v>149</v>
      </c>
      <c r="C173" s="47" t="s">
        <v>143</v>
      </c>
      <c r="D173" s="47" t="s">
        <v>43</v>
      </c>
      <c r="E173" s="48" t="s">
        <v>312</v>
      </c>
    </row>
    <row r="174" spans="2:5" ht="45" customHeight="1">
      <c r="B174" s="47" t="s">
        <v>149</v>
      </c>
      <c r="C174" s="47" t="s">
        <v>143</v>
      </c>
      <c r="D174" s="47" t="s">
        <v>43</v>
      </c>
      <c r="E174" s="48" t="s">
        <v>313</v>
      </c>
    </row>
    <row r="175" spans="2:5" ht="45" customHeight="1">
      <c r="B175" s="47" t="s">
        <v>149</v>
      </c>
      <c r="C175" s="47" t="s">
        <v>143</v>
      </c>
      <c r="D175" s="47" t="s">
        <v>43</v>
      </c>
      <c r="E175" s="48" t="s">
        <v>365</v>
      </c>
    </row>
    <row r="176" spans="2:5" ht="45" customHeight="1">
      <c r="B176" s="47" t="s">
        <v>149</v>
      </c>
      <c r="C176" s="47" t="s">
        <v>143</v>
      </c>
      <c r="D176" s="47" t="s">
        <v>43</v>
      </c>
      <c r="E176" s="48" t="s">
        <v>314</v>
      </c>
    </row>
    <row r="177" spans="2:5" ht="45" customHeight="1">
      <c r="B177" s="47" t="s">
        <v>149</v>
      </c>
      <c r="C177" s="47" t="s">
        <v>143</v>
      </c>
      <c r="D177" s="47" t="s">
        <v>43</v>
      </c>
      <c r="E177" s="48" t="s">
        <v>368</v>
      </c>
    </row>
    <row r="178" spans="2:5" ht="45" customHeight="1">
      <c r="B178" s="47" t="s">
        <v>149</v>
      </c>
      <c r="C178" s="47" t="s">
        <v>143</v>
      </c>
      <c r="D178" s="47" t="s">
        <v>43</v>
      </c>
      <c r="E178" s="48" t="s">
        <v>315</v>
      </c>
    </row>
    <row r="179" spans="2:5" ht="45" customHeight="1">
      <c r="B179" s="47" t="s">
        <v>149</v>
      </c>
      <c r="C179" s="47" t="s">
        <v>143</v>
      </c>
      <c r="D179" s="47" t="s">
        <v>43</v>
      </c>
      <c r="E179" s="48" t="s">
        <v>316</v>
      </c>
    </row>
    <row r="180" spans="2:5" ht="45" customHeight="1">
      <c r="B180" s="47" t="s">
        <v>149</v>
      </c>
      <c r="C180" s="47" t="s">
        <v>143</v>
      </c>
      <c r="D180" s="47" t="s">
        <v>43</v>
      </c>
      <c r="E180" s="48" t="s">
        <v>317</v>
      </c>
    </row>
    <row r="181" spans="2:5" ht="45" customHeight="1">
      <c r="B181" s="47" t="s">
        <v>149</v>
      </c>
      <c r="C181" s="47" t="s">
        <v>143</v>
      </c>
      <c r="D181" s="47" t="s">
        <v>84</v>
      </c>
      <c r="E181" s="48" t="s">
        <v>318</v>
      </c>
    </row>
    <row r="182" spans="2:5" ht="45" customHeight="1">
      <c r="B182" s="47" t="s">
        <v>149</v>
      </c>
      <c r="C182" s="47" t="s">
        <v>143</v>
      </c>
      <c r="D182" s="47" t="s">
        <v>97</v>
      </c>
      <c r="E182" s="48" t="s">
        <v>372</v>
      </c>
    </row>
    <row r="183" spans="2:5" ht="45" customHeight="1">
      <c r="B183" s="47" t="s">
        <v>150</v>
      </c>
      <c r="C183" s="47" t="s">
        <v>144</v>
      </c>
      <c r="D183" s="47" t="s">
        <v>98</v>
      </c>
      <c r="E183" s="48" t="s">
        <v>397</v>
      </c>
    </row>
    <row r="184" spans="2:5" ht="45" customHeight="1">
      <c r="B184" s="47" t="s">
        <v>150</v>
      </c>
      <c r="C184" s="47" t="s">
        <v>144</v>
      </c>
      <c r="D184" s="47" t="s">
        <v>98</v>
      </c>
      <c r="E184" s="48" t="s">
        <v>402</v>
      </c>
    </row>
    <row r="185" spans="2:5" ht="45" customHeight="1">
      <c r="B185" s="47" t="s">
        <v>150</v>
      </c>
      <c r="C185" s="47" t="s">
        <v>144</v>
      </c>
      <c r="D185" s="47" t="s">
        <v>98</v>
      </c>
      <c r="E185" s="48" t="s">
        <v>319</v>
      </c>
    </row>
    <row r="186" spans="2:5" ht="45" customHeight="1">
      <c r="B186" s="47" t="s">
        <v>150</v>
      </c>
      <c r="C186" s="47" t="s">
        <v>144</v>
      </c>
      <c r="D186" s="47" t="s">
        <v>44</v>
      </c>
      <c r="E186" s="48" t="s">
        <v>320</v>
      </c>
    </row>
    <row r="187" spans="2:5" ht="45" customHeight="1">
      <c r="B187" s="47" t="s">
        <v>150</v>
      </c>
      <c r="C187" s="47" t="s">
        <v>144</v>
      </c>
      <c r="D187" s="47" t="s">
        <v>44</v>
      </c>
      <c r="E187" s="48" t="s">
        <v>398</v>
      </c>
    </row>
    <row r="188" spans="2:5" ht="45" customHeight="1">
      <c r="B188" s="47" t="s">
        <v>150</v>
      </c>
      <c r="C188" s="47" t="s">
        <v>144</v>
      </c>
      <c r="D188" s="47" t="s">
        <v>44</v>
      </c>
      <c r="E188" s="48" t="s">
        <v>321</v>
      </c>
    </row>
    <row r="189" spans="2:5" ht="45" customHeight="1">
      <c r="B189" s="47" t="s">
        <v>150</v>
      </c>
      <c r="C189" s="47" t="s">
        <v>144</v>
      </c>
      <c r="D189" s="47" t="s">
        <v>44</v>
      </c>
      <c r="E189" s="48" t="s">
        <v>322</v>
      </c>
    </row>
    <row r="190" spans="2:5" ht="45" customHeight="1">
      <c r="B190" s="47" t="s">
        <v>150</v>
      </c>
      <c r="C190" s="47" t="s">
        <v>144</v>
      </c>
      <c r="D190" s="47" t="s">
        <v>44</v>
      </c>
      <c r="E190" s="48" t="s">
        <v>323</v>
      </c>
    </row>
    <row r="191" spans="2:5" ht="45" customHeight="1">
      <c r="B191" s="47" t="s">
        <v>150</v>
      </c>
      <c r="C191" s="47" t="s">
        <v>144</v>
      </c>
      <c r="D191" s="47" t="s">
        <v>44</v>
      </c>
      <c r="E191" s="48" t="s">
        <v>324</v>
      </c>
    </row>
    <row r="192" spans="2:5" ht="45" customHeight="1">
      <c r="B192" s="47" t="s">
        <v>150</v>
      </c>
      <c r="C192" s="47" t="s">
        <v>144</v>
      </c>
      <c r="D192" s="47" t="s">
        <v>44</v>
      </c>
      <c r="E192" s="48" t="s">
        <v>325</v>
      </c>
    </row>
    <row r="193" spans="2:5" ht="45" customHeight="1">
      <c r="B193" s="47" t="s">
        <v>150</v>
      </c>
      <c r="C193" s="47" t="s">
        <v>144</v>
      </c>
      <c r="D193" s="47" t="s">
        <v>44</v>
      </c>
      <c r="E193" s="48" t="s">
        <v>326</v>
      </c>
    </row>
    <row r="194" spans="2:5" ht="45" customHeight="1">
      <c r="B194" s="47" t="s">
        <v>150</v>
      </c>
      <c r="C194" s="47" t="s">
        <v>144</v>
      </c>
      <c r="D194" s="47" t="s">
        <v>44</v>
      </c>
      <c r="E194" s="48" t="s">
        <v>327</v>
      </c>
    </row>
    <row r="195" spans="2:5" ht="45" customHeight="1">
      <c r="B195" s="47" t="s">
        <v>150</v>
      </c>
      <c r="C195" s="47" t="s">
        <v>144</v>
      </c>
      <c r="D195" s="47" t="s">
        <v>99</v>
      </c>
      <c r="E195" s="48" t="s">
        <v>328</v>
      </c>
    </row>
    <row r="196" spans="2:5" ht="45" customHeight="1">
      <c r="B196" s="47" t="s">
        <v>150</v>
      </c>
      <c r="C196" s="47" t="s">
        <v>144</v>
      </c>
      <c r="D196" s="47" t="s">
        <v>99</v>
      </c>
      <c r="E196" s="48" t="s">
        <v>399</v>
      </c>
    </row>
    <row r="197" spans="2:5" ht="45" customHeight="1">
      <c r="B197" s="47" t="s">
        <v>150</v>
      </c>
      <c r="C197" s="47" t="s">
        <v>144</v>
      </c>
      <c r="D197" s="47" t="s">
        <v>99</v>
      </c>
      <c r="E197" s="48" t="s">
        <v>400</v>
      </c>
    </row>
    <row r="198" spans="2:5" ht="45" customHeight="1">
      <c r="B198" s="47" t="s">
        <v>150</v>
      </c>
      <c r="C198" s="47" t="s">
        <v>144</v>
      </c>
      <c r="D198" s="47" t="s">
        <v>99</v>
      </c>
      <c r="E198" s="48" t="s">
        <v>329</v>
      </c>
    </row>
    <row r="199" spans="2:5" ht="45" customHeight="1">
      <c r="B199" s="47" t="s">
        <v>150</v>
      </c>
      <c r="C199" s="47" t="s">
        <v>144</v>
      </c>
      <c r="D199" s="47" t="s">
        <v>45</v>
      </c>
      <c r="E199" s="48" t="s">
        <v>330</v>
      </c>
    </row>
    <row r="200" spans="2:5" ht="45" customHeight="1">
      <c r="B200" s="47" t="s">
        <v>150</v>
      </c>
      <c r="C200" s="47" t="s">
        <v>144</v>
      </c>
      <c r="D200" s="47" t="s">
        <v>45</v>
      </c>
      <c r="E200" s="48" t="s">
        <v>331</v>
      </c>
    </row>
    <row r="201" spans="2:5" ht="45" customHeight="1">
      <c r="B201" s="47" t="s">
        <v>150</v>
      </c>
      <c r="C201" s="47" t="s">
        <v>144</v>
      </c>
      <c r="D201" s="47" t="s">
        <v>45</v>
      </c>
      <c r="E201" s="48" t="s">
        <v>332</v>
      </c>
    </row>
    <row r="202" spans="2:5" ht="45" customHeight="1">
      <c r="B202" s="47" t="s">
        <v>150</v>
      </c>
      <c r="C202" s="47" t="s">
        <v>144</v>
      </c>
      <c r="D202" s="47" t="s">
        <v>45</v>
      </c>
      <c r="E202" s="48" t="s">
        <v>333</v>
      </c>
    </row>
    <row r="203" spans="2:5" ht="45" customHeight="1">
      <c r="B203" s="47" t="s">
        <v>150</v>
      </c>
      <c r="C203" s="47" t="s">
        <v>145</v>
      </c>
      <c r="D203" s="47" t="s">
        <v>100</v>
      </c>
      <c r="E203" s="48" t="s">
        <v>334</v>
      </c>
    </row>
    <row r="204" spans="2:5" ht="45" customHeight="1">
      <c r="B204" s="47" t="s">
        <v>150</v>
      </c>
      <c r="C204" s="47" t="s">
        <v>145</v>
      </c>
      <c r="D204" s="47" t="s">
        <v>100</v>
      </c>
      <c r="E204" s="48" t="s">
        <v>335</v>
      </c>
    </row>
    <row r="205" spans="2:5" ht="45" customHeight="1">
      <c r="B205" s="47" t="s">
        <v>150</v>
      </c>
      <c r="C205" s="47" t="s">
        <v>145</v>
      </c>
      <c r="D205" s="47" t="s">
        <v>100</v>
      </c>
      <c r="E205" s="48" t="s">
        <v>336</v>
      </c>
    </row>
    <row r="206" spans="2:5" ht="45" customHeight="1">
      <c r="B206" s="47" t="s">
        <v>150</v>
      </c>
      <c r="C206" s="47" t="s">
        <v>145</v>
      </c>
      <c r="D206" s="47" t="s">
        <v>100</v>
      </c>
      <c r="E206" s="48" t="s">
        <v>337</v>
      </c>
    </row>
    <row r="207" spans="2:5" ht="45" customHeight="1">
      <c r="B207" s="47" t="s">
        <v>150</v>
      </c>
      <c r="C207" s="47" t="s">
        <v>145</v>
      </c>
      <c r="D207" s="47" t="s">
        <v>100</v>
      </c>
      <c r="E207" s="48" t="s">
        <v>338</v>
      </c>
    </row>
    <row r="208" spans="2:5" ht="45" customHeight="1">
      <c r="B208" s="47" t="s">
        <v>150</v>
      </c>
      <c r="C208" s="47" t="s">
        <v>145</v>
      </c>
      <c r="D208" s="47" t="s">
        <v>100</v>
      </c>
      <c r="E208" s="48" t="s">
        <v>339</v>
      </c>
    </row>
    <row r="209" spans="2:5" ht="45" customHeight="1">
      <c r="B209" s="47" t="s">
        <v>150</v>
      </c>
      <c r="C209" s="47" t="s">
        <v>145</v>
      </c>
      <c r="D209" s="47" t="s">
        <v>101</v>
      </c>
      <c r="E209" s="48" t="s">
        <v>340</v>
      </c>
    </row>
    <row r="210" spans="2:5" ht="45" customHeight="1">
      <c r="B210" s="47" t="s">
        <v>150</v>
      </c>
      <c r="C210" s="47" t="s">
        <v>145</v>
      </c>
      <c r="D210" s="47" t="s">
        <v>101</v>
      </c>
      <c r="E210" s="48" t="s">
        <v>341</v>
      </c>
    </row>
    <row r="211" spans="2:5" ht="45" customHeight="1">
      <c r="B211" s="47" t="s">
        <v>150</v>
      </c>
      <c r="C211" s="47" t="s">
        <v>145</v>
      </c>
      <c r="D211" s="47" t="s">
        <v>101</v>
      </c>
      <c r="E211" s="48" t="s">
        <v>342</v>
      </c>
    </row>
    <row r="212" spans="2:5" ht="45" customHeight="1">
      <c r="B212" s="47" t="s">
        <v>150</v>
      </c>
      <c r="C212" s="47" t="s">
        <v>145</v>
      </c>
      <c r="D212" s="47" t="s">
        <v>101</v>
      </c>
      <c r="E212" s="48" t="s">
        <v>343</v>
      </c>
    </row>
    <row r="213" spans="2:5" ht="45" customHeight="1">
      <c r="B213" s="47" t="s">
        <v>150</v>
      </c>
      <c r="C213" s="47" t="s">
        <v>145</v>
      </c>
      <c r="D213" s="47" t="s">
        <v>101</v>
      </c>
      <c r="E213" s="48" t="s">
        <v>401</v>
      </c>
    </row>
    <row r="214" spans="2:5" ht="45" customHeight="1">
      <c r="B214" s="47" t="s">
        <v>151</v>
      </c>
      <c r="C214" s="47" t="s">
        <v>146</v>
      </c>
      <c r="D214" s="47" t="s">
        <v>48</v>
      </c>
      <c r="E214" s="48" t="s">
        <v>260</v>
      </c>
    </row>
    <row r="215" spans="2:5" ht="45" customHeight="1">
      <c r="B215" s="47" t="s">
        <v>151</v>
      </c>
      <c r="C215" s="47" t="s">
        <v>146</v>
      </c>
      <c r="D215" s="47" t="s">
        <v>48</v>
      </c>
      <c r="E215" s="48" t="s">
        <v>344</v>
      </c>
    </row>
    <row r="216" spans="2:5" ht="45" customHeight="1">
      <c r="B216" s="47" t="s">
        <v>151</v>
      </c>
      <c r="C216" s="47" t="s">
        <v>146</v>
      </c>
      <c r="D216" s="47" t="s">
        <v>48</v>
      </c>
      <c r="E216" s="48" t="s">
        <v>345</v>
      </c>
    </row>
    <row r="217" spans="2:5" ht="45" customHeight="1">
      <c r="B217" s="47" t="s">
        <v>151</v>
      </c>
      <c r="C217" s="47" t="s">
        <v>146</v>
      </c>
      <c r="D217" s="47" t="s">
        <v>48</v>
      </c>
      <c r="E217" s="48" t="s">
        <v>346</v>
      </c>
    </row>
    <row r="218" spans="2:5" ht="45" customHeight="1">
      <c r="B218" s="47" t="s">
        <v>151</v>
      </c>
      <c r="C218" s="47" t="s">
        <v>146</v>
      </c>
      <c r="D218" s="47" t="s">
        <v>48</v>
      </c>
      <c r="E218" s="48" t="s">
        <v>167</v>
      </c>
    </row>
    <row r="219" spans="2:5" ht="45" customHeight="1">
      <c r="B219" s="47" t="s">
        <v>151</v>
      </c>
      <c r="C219" s="47" t="s">
        <v>146</v>
      </c>
      <c r="D219" s="47" t="s">
        <v>49</v>
      </c>
      <c r="E219" s="48" t="s">
        <v>347</v>
      </c>
    </row>
    <row r="220" spans="2:5" ht="45" customHeight="1">
      <c r="B220" s="47" t="s">
        <v>151</v>
      </c>
      <c r="C220" s="47" t="s">
        <v>146</v>
      </c>
      <c r="D220" s="47" t="s">
        <v>49</v>
      </c>
      <c r="E220" s="48" t="s">
        <v>348</v>
      </c>
    </row>
    <row r="221" spans="2:5" ht="45" customHeight="1">
      <c r="B221" s="47" t="s">
        <v>151</v>
      </c>
      <c r="C221" s="47" t="s">
        <v>146</v>
      </c>
      <c r="D221" s="47" t="s">
        <v>49</v>
      </c>
      <c r="E221" s="48" t="s">
        <v>349</v>
      </c>
    </row>
    <row r="222" spans="2:5" ht="45" customHeight="1">
      <c r="B222" s="47" t="s">
        <v>151</v>
      </c>
      <c r="C222" s="47" t="s">
        <v>147</v>
      </c>
      <c r="D222" s="47" t="s">
        <v>51</v>
      </c>
      <c r="E222" s="48" t="s">
        <v>350</v>
      </c>
    </row>
    <row r="223" spans="2:5" ht="45" customHeight="1">
      <c r="B223" s="47" t="s">
        <v>151</v>
      </c>
      <c r="C223" s="47" t="s">
        <v>147</v>
      </c>
      <c r="D223" s="47" t="s">
        <v>51</v>
      </c>
      <c r="E223" s="48" t="s">
        <v>351</v>
      </c>
    </row>
    <row r="224" spans="2:5" ht="45" customHeight="1">
      <c r="B224" s="47" t="s">
        <v>151</v>
      </c>
      <c r="C224" s="47" t="s">
        <v>147</v>
      </c>
      <c r="D224" s="47" t="s">
        <v>51</v>
      </c>
      <c r="E224" s="48" t="s">
        <v>352</v>
      </c>
    </row>
    <row r="225" spans="2:5" ht="45" customHeight="1">
      <c r="B225" s="47" t="s">
        <v>151</v>
      </c>
      <c r="C225" s="47" t="s">
        <v>147</v>
      </c>
      <c r="D225" s="47" t="s">
        <v>52</v>
      </c>
      <c r="E225" s="48" t="s">
        <v>353</v>
      </c>
    </row>
    <row r="226" spans="2:5" ht="45" customHeight="1">
      <c r="B226" s="47" t="s">
        <v>151</v>
      </c>
      <c r="C226" s="47" t="s">
        <v>147</v>
      </c>
      <c r="D226" s="47" t="s">
        <v>52</v>
      </c>
      <c r="E226" s="48" t="s">
        <v>354</v>
      </c>
    </row>
    <row r="227" spans="2:5" ht="45" customHeight="1">
      <c r="B227" s="47" t="s">
        <v>151</v>
      </c>
      <c r="C227" s="47" t="s">
        <v>147</v>
      </c>
      <c r="D227" s="47" t="s">
        <v>52</v>
      </c>
      <c r="E227" s="48" t="s">
        <v>355</v>
      </c>
    </row>
    <row r="228" spans="2:5" ht="45" customHeight="1">
      <c r="B228" s="47" t="s">
        <v>151</v>
      </c>
      <c r="C228" s="47" t="s">
        <v>147</v>
      </c>
      <c r="D228" s="47" t="s">
        <v>52</v>
      </c>
      <c r="E228" s="48" t="s">
        <v>356</v>
      </c>
    </row>
    <row r="229" spans="2:5" ht="45" customHeight="1">
      <c r="B229" s="47" t="s">
        <v>151</v>
      </c>
      <c r="C229" s="47" t="s">
        <v>147</v>
      </c>
      <c r="D229" s="47" t="s">
        <v>53</v>
      </c>
      <c r="E229" s="48" t="s">
        <v>357</v>
      </c>
    </row>
    <row r="230" spans="2:5" ht="45" customHeight="1">
      <c r="B230" s="47" t="s">
        <v>151</v>
      </c>
      <c r="C230" s="47" t="s">
        <v>147</v>
      </c>
      <c r="D230" s="47" t="s">
        <v>53</v>
      </c>
      <c r="E230" s="48" t="s">
        <v>358</v>
      </c>
    </row>
    <row r="231" spans="2:5" ht="45" customHeight="1">
      <c r="B231" s="47" t="s">
        <v>151</v>
      </c>
      <c r="C231" s="47" t="s">
        <v>147</v>
      </c>
      <c r="D231" s="47" t="s">
        <v>54</v>
      </c>
      <c r="E231" s="48" t="s">
        <v>359</v>
      </c>
    </row>
    <row r="232" spans="2:5" ht="45" customHeight="1">
      <c r="B232" s="47" t="s">
        <v>151</v>
      </c>
      <c r="C232" s="47" t="s">
        <v>147</v>
      </c>
      <c r="D232" s="47" t="s">
        <v>54</v>
      </c>
      <c r="E232" s="48" t="s">
        <v>360</v>
      </c>
    </row>
    <row r="233" spans="2:5" ht="45" customHeight="1">
      <c r="B233" s="47" t="s">
        <v>151</v>
      </c>
      <c r="C233" s="47" t="s">
        <v>147</v>
      </c>
      <c r="D233" s="47" t="s">
        <v>54</v>
      </c>
      <c r="E233" s="48" t="s">
        <v>361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共通スキルリスト　スキルチェックリスト</vt:lpstr>
      <vt:lpstr>集計シート</vt:lpstr>
      <vt:lpstr>集計シート_人類類型チェック</vt:lpstr>
      <vt:lpstr>DX人材類型適正度チャート</vt:lpstr>
      <vt:lpstr>DX人材類型ロール別適正度チャート</vt:lpstr>
      <vt:lpstr>（参考）共通スキルリスト　スキルマッピング</vt:lpstr>
      <vt:lpstr>（参考）共通スキルリスト　学習項目例一覧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2022-12-19T11:28:08Z</dcterms:created>
  <dcterms:modified xsi:type="dcterms:W3CDTF">2024-08-30T00:59:30Z</dcterms:modified>
</cp:coreProperties>
</file>